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GROUP\CA\2017-18\HHS Finance\Hearing Folders\2018\March 6\"/>
    </mc:Choice>
  </mc:AlternateContent>
  <bookViews>
    <workbookView xWindow="0" yWindow="0" windowWidth="25200" windowHeight="11385"/>
  </bookViews>
  <sheets>
    <sheet name="FY18 Q1" sheetId="1" r:id="rId1"/>
  </sheets>
  <definedNames>
    <definedName name="_xlnm.Print_Area" localSheetId="0">'FY18 Q1'!$B$1:$N$52</definedName>
    <definedName name="_xlnm.Print_Titles" localSheetId="0">'FY18 Q1'!$2:$6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B8" i="1"/>
  <c r="B9" i="1" l="1"/>
  <c r="B10" i="1" s="1"/>
  <c r="B11" i="1" s="1"/>
  <c r="B12" i="1" s="1"/>
  <c r="B13" i="1" s="1"/>
  <c r="B14" i="1" s="1"/>
  <c r="B15" i="1" s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l="1"/>
  <c r="B39" i="1" s="1"/>
  <c r="B40" i="1" s="1"/>
  <c r="B41" i="1" s="1"/>
  <c r="B42" i="1" s="1"/>
  <c r="B43" i="1" s="1"/>
  <c r="B44" i="1" s="1"/>
  <c r="B45" i="1" l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</calcChain>
</file>

<file path=xl/sharedStrings.xml><?xml version="1.0" encoding="utf-8"?>
<sst xmlns="http://schemas.openxmlformats.org/spreadsheetml/2006/main" count="349" uniqueCount="134">
  <si>
    <t xml:space="preserve"> Interagency Agreements/Service Level Agreements</t>
  </si>
  <si>
    <t xml:space="preserve">No. </t>
  </si>
  <si>
    <t>Contract No.</t>
  </si>
  <si>
    <t>Description</t>
  </si>
  <si>
    <t>Agree. Type</t>
  </si>
  <si>
    <t xml:space="preserve">Requesting  Agency </t>
  </si>
  <si>
    <t xml:space="preserve">Responding Agency </t>
  </si>
  <si>
    <t>Effective Date</t>
  </si>
  <si>
    <t>End Date</t>
  </si>
  <si>
    <t>Legal Authority</t>
  </si>
  <si>
    <t>Fiscal Detail</t>
  </si>
  <si>
    <t xml:space="preserve"> </t>
  </si>
  <si>
    <t>State Govt Sustainability Reporting Tool</t>
  </si>
  <si>
    <t>IAA</t>
  </si>
  <si>
    <t>DHS</t>
  </si>
  <si>
    <t>ADM</t>
  </si>
  <si>
    <t>M.S. § 471.59; 16B.04</t>
  </si>
  <si>
    <t>Fraud Investigations</t>
  </si>
  <si>
    <t>BCA</t>
  </si>
  <si>
    <t xml:space="preserve">M.S. § 471.59 </t>
  </si>
  <si>
    <t>Active</t>
  </si>
  <si>
    <t>FY17 Q4</t>
  </si>
  <si>
    <t>Child Support Orders</t>
  </si>
  <si>
    <t xml:space="preserve">CORR </t>
  </si>
  <si>
    <t xml:space="preserve">M.S. § 471.59  </t>
  </si>
  <si>
    <t>Laundry Services - St. Peter</t>
  </si>
  <si>
    <t>CORR</t>
  </si>
  <si>
    <t>Laundry Services - Anoka Regional Treatment</t>
  </si>
  <si>
    <t>Laundry Services - MSOP Moose Lake</t>
  </si>
  <si>
    <t>n/a</t>
  </si>
  <si>
    <t xml:space="preserve"> Willow River/Moose Lake Water</t>
  </si>
  <si>
    <t>7/1/2016 - 6/30/18</t>
  </si>
  <si>
    <t>MNSure and DHS Agreement</t>
  </si>
  <si>
    <t>MNSure</t>
  </si>
  <si>
    <t>M.S. § 62V.05; 471.59</t>
  </si>
  <si>
    <t>FastTRACT to MFIP</t>
  </si>
  <si>
    <t xml:space="preserve">DHS </t>
  </si>
  <si>
    <t>DEED</t>
  </si>
  <si>
    <t>M.S. § 471.59</t>
  </si>
  <si>
    <t>FY17 Q1</t>
  </si>
  <si>
    <t>Amended</t>
  </si>
  <si>
    <t>SNAP Employment &amp; Training Program</t>
  </si>
  <si>
    <t>M.S. § 13.46; 116L.86; 116J.401; 256D.051; 268.19; 471.59</t>
  </si>
  <si>
    <t>Original</t>
  </si>
  <si>
    <t>Admin terms</t>
  </si>
  <si>
    <t>Summer Youth Program</t>
  </si>
  <si>
    <t>M.S. § 13.46; 256.01; 471.59</t>
  </si>
  <si>
    <t>extend length; increase $</t>
  </si>
  <si>
    <t>Children's Cabinet</t>
  </si>
  <si>
    <t>MDE</t>
  </si>
  <si>
    <t>7/1/2016 - 6/30/2017</t>
  </si>
  <si>
    <t>x</t>
  </si>
  <si>
    <t>Behavioral Health Homes Oversight</t>
  </si>
  <si>
    <t>MDH</t>
  </si>
  <si>
    <t>Case Mix Review Program</t>
  </si>
  <si>
    <t>M.S. § 144.0724; 471.59</t>
  </si>
  <si>
    <t>Q1 FY18</t>
  </si>
  <si>
    <t>Child &amp; Teen Checkups</t>
  </si>
  <si>
    <t>7/1/2017 - 6/30/2019</t>
  </si>
  <si>
    <t>link1</t>
  </si>
  <si>
    <t>Electronic Exchange of Health Information</t>
  </si>
  <si>
    <t>Teen Parent Home Visiting</t>
  </si>
  <si>
    <t xml:space="preserve">M.S. § 256J.02; 471.59  </t>
  </si>
  <si>
    <t>In Process</t>
  </si>
  <si>
    <t>Family Planning Grants</t>
  </si>
  <si>
    <t>Not on file as of 8/21/17</t>
  </si>
  <si>
    <t xml:space="preserve">Health Access Survey  </t>
  </si>
  <si>
    <t>HIV Services</t>
  </si>
  <si>
    <t>Infant Mortality Racial Disparities</t>
  </si>
  <si>
    <t>M.S. § 256J.02; 471.59</t>
  </si>
  <si>
    <t>link4</t>
  </si>
  <si>
    <t>Library Services</t>
  </si>
  <si>
    <t>link2</t>
  </si>
  <si>
    <t>MN Immunization InfoConnection</t>
  </si>
  <si>
    <t>Minn Stat § 471.59</t>
  </si>
  <si>
    <t>Naloxone Emergency Medical Services</t>
  </si>
  <si>
    <t>link5</t>
  </si>
  <si>
    <t xml:space="preserve">State Innovation Model (SIM) Grant  </t>
  </si>
  <si>
    <t>Survey and Certification of Health Facilities</t>
  </si>
  <si>
    <t>Vital Records/Child Support Enforcement</t>
  </si>
  <si>
    <t>M.S. § 144.225; 471.59</t>
  </si>
  <si>
    <t>Ryan White Centralized Eligibility</t>
  </si>
  <si>
    <t>MMB - MAD</t>
  </si>
  <si>
    <t>Minn Stat § 16A.055; 43A.55; 471.59</t>
  </si>
  <si>
    <t>DDBHHM Organizational Review</t>
  </si>
  <si>
    <t>Enterprise Talent Development</t>
  </si>
  <si>
    <t xml:space="preserve">MNChoices Business Process Review  </t>
  </si>
  <si>
    <t>M.S. § 16A.055; 471.59</t>
  </si>
  <si>
    <t>State Quality Council</t>
  </si>
  <si>
    <t>M.S. § 16A.055; 43A.055; 471.59</t>
  </si>
  <si>
    <t>MN.IT</t>
  </si>
  <si>
    <t>Independent Validation and Verification</t>
  </si>
  <si>
    <t>Dental Community Clinic facility space rental</t>
  </si>
  <si>
    <t>Central Lakes Coll.</t>
  </si>
  <si>
    <t>Partnership for Success - Chemical Health Prevention Services</t>
  </si>
  <si>
    <t>MSCTC - Fergus Falls</t>
  </si>
  <si>
    <t>M.S. § 254A.03; 471.59</t>
  </si>
  <si>
    <t>MSCTC - Moorhead</t>
  </si>
  <si>
    <t>MSU - Mankato</t>
  </si>
  <si>
    <t>Rainy River Comm. College</t>
  </si>
  <si>
    <t>St. Cloud Tech &amp; Comm. Coll.</t>
  </si>
  <si>
    <t>Winona State Univ.</t>
  </si>
  <si>
    <t>Expedited Child Support Hearings</t>
  </si>
  <si>
    <t>Supreme Court</t>
  </si>
  <si>
    <t>Quarter Ending December 31, 2017</t>
  </si>
  <si>
    <t>Amended and Existing Agreements In Effect for Second Quarter FY 2018</t>
  </si>
  <si>
    <t>MNChoices 2.0 Design and Change Management</t>
  </si>
  <si>
    <t>Female Genital Mutilation Awareness</t>
  </si>
  <si>
    <t>M.S. § 144.3872; 471.59</t>
  </si>
  <si>
    <t>Prescription Drug Monitoring Program Regional Education Seminars</t>
  </si>
  <si>
    <t>Board of Pharmacy</t>
  </si>
  <si>
    <t xml:space="preserve">Parent Aware </t>
  </si>
  <si>
    <t>Gambling Survey</t>
  </si>
  <si>
    <t>Olmstead Implementation Office (OIO)</t>
  </si>
  <si>
    <t>MHFA</t>
  </si>
  <si>
    <t>July 1 2017</t>
  </si>
  <si>
    <t>June 30 2018</t>
  </si>
  <si>
    <t>MN Sect. 16C.05, Subd. 2</t>
  </si>
  <si>
    <t>DHS Assistance w/ MDH Maltreatment Investigations Office</t>
  </si>
  <si>
    <t>Jan 2 2018</t>
  </si>
  <si>
    <t>Dec 31 2018</t>
  </si>
  <si>
    <t>MN Sect. 471.59, Subd. 10</t>
  </si>
  <si>
    <t xml:space="preserve">MnSure Administrative Services - DHS Admin </t>
  </si>
  <si>
    <t>MnSure</t>
  </si>
  <si>
    <t>MnSure Administrative Services - METS</t>
  </si>
  <si>
    <t>OIG Background Studies for MDH</t>
  </si>
  <si>
    <t>Dec 31 2022</t>
  </si>
  <si>
    <t>MN Sect. 144.057, Subds 1 &amp; 2</t>
  </si>
  <si>
    <t>Commerce</t>
  </si>
  <si>
    <t>Provides funding for making live local news program</t>
  </si>
  <si>
    <t>home-based, technology-enhanced monitoring of persons with disabilities</t>
  </si>
  <si>
    <t xml:space="preserve">Benefits planning for Vocational Rehabilitation customers. Training and technical assistance.  </t>
  </si>
  <si>
    <t>Support implementation of MN Olmstead Plan as it relates to special education</t>
  </si>
  <si>
    <t xml:space="preserve">COMM-TAM funding for the administration of Telephone Equipment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</si>
</sst>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44" fontId="0" fillId="0" borderId="0" xfId="2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44" fontId="10" fillId="0" borderId="0" xfId="2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44" fontId="11" fillId="2" borderId="1" xfId="2" applyFont="1" applyFill="1" applyBorder="1" applyAlignment="1">
      <alignment horizontal="center" wrapText="1"/>
    </xf>
    <xf numFmtId="5" fontId="7" fillId="0" borderId="0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2" applyNumberFormat="1" applyFont="1" applyFill="1" applyBorder="1" applyAlignment="1">
      <alignment horizontal="center" wrapText="1"/>
    </xf>
    <xf numFmtId="5" fontId="7" fillId="0" borderId="1" xfId="2" applyNumberFormat="1" applyFont="1" applyFill="1" applyBorder="1" applyAlignment="1">
      <alignment horizontal="center" wrapText="1"/>
    </xf>
    <xf numFmtId="5" fontId="7" fillId="0" borderId="2" xfId="2" applyNumberFormat="1" applyFont="1" applyFill="1" applyBorder="1" applyAlignment="1">
      <alignment horizontal="center" wrapText="1"/>
    </xf>
    <xf numFmtId="5" fontId="7" fillId="0" borderId="3" xfId="2" applyNumberFormat="1" applyFont="1" applyFill="1" applyBorder="1" applyAlignment="1">
      <alignment horizontal="center" wrapText="1"/>
    </xf>
    <xf numFmtId="5" fontId="7" fillId="0" borderId="4" xfId="2" applyNumberFormat="1" applyFont="1" applyFill="1" applyBorder="1" applyAlignment="1">
      <alignment horizontal="left" wrapText="1"/>
    </xf>
    <xf numFmtId="5" fontId="7" fillId="0" borderId="0" xfId="2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165" fontId="0" fillId="0" borderId="1" xfId="1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/>
    <xf numFmtId="5" fontId="7" fillId="0" borderId="2" xfId="2" applyNumberFormat="1" applyFont="1" applyFill="1" applyBorder="1" applyAlignment="1">
      <alignment horizontal="left" wrapText="1"/>
    </xf>
    <xf numFmtId="5" fontId="7" fillId="0" borderId="5" xfId="2" applyNumberFormat="1" applyFont="1" applyFill="1" applyBorder="1" applyAlignment="1">
      <alignment horizontal="center" wrapText="1"/>
    </xf>
    <xf numFmtId="14" fontId="7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2" fillId="0" borderId="0" xfId="0" applyFont="1" applyFill="1" applyAlignment="1"/>
    <xf numFmtId="0" fontId="0" fillId="0" borderId="0" xfId="0" applyFill="1" applyBorder="1"/>
    <xf numFmtId="14" fontId="0" fillId="0" borderId="1" xfId="0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5" fontId="7" fillId="0" borderId="0" xfId="2" applyNumberFormat="1" applyFont="1" applyFill="1" applyBorder="1" applyAlignment="1">
      <alignment horizontal="left" wrapText="1"/>
    </xf>
    <xf numFmtId="5" fontId="7" fillId="0" borderId="3" xfId="2" applyNumberFormat="1" applyFont="1" applyFill="1" applyBorder="1" applyAlignment="1">
      <alignment horizontal="left" wrapText="1"/>
    </xf>
    <xf numFmtId="5" fontId="7" fillId="0" borderId="1" xfId="3" applyNumberFormat="1" applyFont="1" applyFill="1" applyBorder="1" applyAlignment="1">
      <alignment horizontal="center" wrapText="1"/>
    </xf>
    <xf numFmtId="5" fontId="7" fillId="0" borderId="1" xfId="3" applyNumberFormat="1" applyFont="1" applyFill="1" applyBorder="1" applyAlignment="1">
      <alignment horizontal="center"/>
    </xf>
    <xf numFmtId="5" fontId="7" fillId="0" borderId="0" xfId="3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2" xfId="0" applyFill="1" applyBorder="1" applyAlignment="1"/>
    <xf numFmtId="0" fontId="0" fillId="0" borderId="3" xfId="0" applyFill="1" applyBorder="1" applyAlignment="1"/>
    <xf numFmtId="44" fontId="0" fillId="0" borderId="1" xfId="2" applyFont="1" applyFill="1" applyBorder="1" applyAlignment="1"/>
    <xf numFmtId="44" fontId="0" fillId="0" borderId="2" xfId="2" applyFont="1" applyFill="1" applyBorder="1" applyAlignment="1"/>
    <xf numFmtId="44" fontId="0" fillId="0" borderId="6" xfId="2" applyFont="1" applyFill="1" applyBorder="1" applyAlignment="1"/>
    <xf numFmtId="44" fontId="0" fillId="0" borderId="0" xfId="2" applyFont="1" applyFill="1" applyBorder="1" applyAlignment="1"/>
    <xf numFmtId="0" fontId="10" fillId="0" borderId="1" xfId="0" applyFont="1" applyFill="1" applyBorder="1" applyAlignment="1"/>
    <xf numFmtId="44" fontId="0" fillId="0" borderId="3" xfId="2" applyFont="1" applyFill="1" applyBorder="1" applyAlignment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5" fontId="7" fillId="0" borderId="1" xfId="2" applyNumberFormat="1" applyFont="1" applyFill="1" applyBorder="1" applyAlignment="1">
      <alignment wrapText="1"/>
    </xf>
    <xf numFmtId="0" fontId="0" fillId="0" borderId="8" xfId="0" applyFill="1" applyBorder="1" applyAlignment="1">
      <alignment horizontal="center"/>
    </xf>
    <xf numFmtId="5" fontId="7" fillId="0" borderId="6" xfId="2" applyNumberFormat="1" applyFont="1" applyFill="1" applyBorder="1" applyAlignment="1">
      <alignment wrapText="1"/>
    </xf>
    <xf numFmtId="5" fontId="7" fillId="0" borderId="6" xfId="2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5" fontId="7" fillId="0" borderId="4" xfId="2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165" fontId="0" fillId="3" borderId="1" xfId="1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14" fontId="0" fillId="3" borderId="1" xfId="2" applyNumberFormat="1" applyFont="1" applyFill="1" applyBorder="1" applyAlignment="1">
      <alignment horizontal="center" wrapText="1"/>
    </xf>
    <xf numFmtId="164" fontId="0" fillId="0" borderId="0" xfId="0" applyNumberFormat="1" applyFill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1" builtinId="3"/>
    <cellStyle name="Currency" xfId="2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49482</xdr:colOff>
      <xdr:row>0</xdr:row>
      <xdr:rowOff>259774</xdr:rowOff>
    </xdr:from>
    <xdr:to>
      <xdr:col>3</xdr:col>
      <xdr:colOff>1884714</xdr:colOff>
      <xdr:row>3</xdr:row>
      <xdr:rowOff>185552</xdr:rowOff>
    </xdr:to>
    <xdr:pic>
      <xdr:nvPicPr>
        <xdr:cNvPr id="2" name="Picture 1" descr="Minnesota Department of Human Services 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82" y="259774"/>
          <a:ext cx="2321007" cy="859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orkplace/fmo/BAD/Shared%20Documents/Existing%20Contracts/Corrections/108999%20DOC%20Moose%20Lake%20Water.pdf" TargetMode="External"/><Relationship Id="rId1" Type="http://schemas.openxmlformats.org/officeDocument/2006/relationships/hyperlink" Target="http://workplace/fmo/BAD/Shared%20Documents/Existing%20Contracts/BCA/59940%20BCA%20OIG%20Investigation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Y63"/>
  <sheetViews>
    <sheetView tabSelected="1" zoomScaleNormal="100" workbookViewId="0">
      <selection activeCell="A53" sqref="A53:XFD53"/>
    </sheetView>
  </sheetViews>
  <sheetFormatPr defaultRowHeight="15" x14ac:dyDescent="0.25"/>
  <cols>
    <col min="1" max="1" width="4.5703125" style="2" customWidth="1"/>
    <col min="2" max="2" width="7.28515625" style="1" customWidth="1"/>
    <col min="3" max="3" width="12.42578125" style="1" hidden="1" customWidth="1"/>
    <col min="4" max="4" width="39.7109375" style="2" customWidth="1"/>
    <col min="5" max="5" width="9.140625" style="2" customWidth="1"/>
    <col min="6" max="6" width="12" style="2" customWidth="1"/>
    <col min="7" max="7" width="12.7109375" style="2" customWidth="1"/>
    <col min="8" max="8" width="13.28515625" style="2" customWidth="1"/>
    <col min="9" max="9" width="12.85546875" style="2" customWidth="1"/>
    <col min="10" max="10" width="27.140625" style="2" customWidth="1"/>
    <col min="11" max="11" width="15.85546875" style="3" customWidth="1"/>
    <col min="12" max="12" width="15.28515625" style="4" hidden="1" customWidth="1"/>
    <col min="13" max="13" width="13.140625" style="4" hidden="1" customWidth="1"/>
    <col min="14" max="15" width="18.28515625" style="4" hidden="1" customWidth="1"/>
    <col min="16" max="16" width="49.85546875" style="6" hidden="1" customWidth="1"/>
    <col min="17" max="17" width="11.28515625" style="2" hidden="1" customWidth="1"/>
    <col min="18" max="18" width="9.140625" style="2" hidden="1" customWidth="1"/>
    <col min="19" max="19" width="9.85546875" style="2" hidden="1" customWidth="1"/>
    <col min="20" max="20" width="10.85546875" style="2" hidden="1" customWidth="1"/>
    <col min="21" max="21" width="0" style="2" hidden="1" customWidth="1"/>
    <col min="22" max="22" width="2.7109375" style="2" customWidth="1"/>
    <col min="23" max="23" width="1.85546875" style="2" customWidth="1"/>
    <col min="24" max="16384" width="9.140625" style="2"/>
  </cols>
  <sheetData>
    <row r="1" spans="2:25" ht="28.5" x14ac:dyDescent="0.45">
      <c r="O1" s="5"/>
    </row>
    <row r="2" spans="2:25" ht="22.5" customHeight="1" x14ac:dyDescent="0.4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5"/>
    </row>
    <row r="3" spans="2:25" ht="22.5" customHeight="1" x14ac:dyDescent="0.45">
      <c r="B3" s="79" t="s">
        <v>105</v>
      </c>
      <c r="C3" s="79"/>
      <c r="D3" s="79"/>
      <c r="E3" s="79"/>
      <c r="F3" s="79"/>
      <c r="G3" s="79"/>
      <c r="H3" s="79"/>
      <c r="I3" s="79"/>
      <c r="J3" s="79"/>
      <c r="K3" s="79"/>
      <c r="L3" s="7"/>
      <c r="M3" s="5"/>
      <c r="N3" s="5"/>
      <c r="O3" s="1"/>
    </row>
    <row r="4" spans="2:25" ht="18.75" customHeight="1" x14ac:dyDescent="0.45">
      <c r="B4" s="79" t="s">
        <v>104</v>
      </c>
      <c r="C4" s="79"/>
      <c r="D4" s="79"/>
      <c r="E4" s="79"/>
      <c r="F4" s="79"/>
      <c r="G4" s="79"/>
      <c r="H4" s="79"/>
      <c r="I4" s="79"/>
      <c r="J4" s="79"/>
      <c r="K4" s="79"/>
      <c r="L4" s="8"/>
      <c r="M4" s="5"/>
      <c r="N4" s="5"/>
      <c r="O4" s="1"/>
    </row>
    <row r="5" spans="2:25" ht="8.25" customHeight="1" x14ac:dyDescent="0.3"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9"/>
    </row>
    <row r="6" spans="2:25" ht="35.25" customHeight="1" x14ac:dyDescent="0.3">
      <c r="B6" s="10" t="s">
        <v>1</v>
      </c>
      <c r="C6" s="11" t="s">
        <v>2</v>
      </c>
      <c r="D6" s="12" t="s">
        <v>3</v>
      </c>
      <c r="E6" s="13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O6" s="15"/>
      <c r="P6" s="16"/>
      <c r="Y6" s="2" t="s">
        <v>11</v>
      </c>
    </row>
    <row r="7" spans="2:25" ht="22.5" customHeight="1" x14ac:dyDescent="0.25">
      <c r="B7" s="17">
        <v>1</v>
      </c>
      <c r="C7" s="17">
        <v>131810</v>
      </c>
      <c r="D7" s="18" t="s">
        <v>12</v>
      </c>
      <c r="E7" s="19" t="s">
        <v>13</v>
      </c>
      <c r="F7" s="19" t="s">
        <v>14</v>
      </c>
      <c r="G7" s="19" t="s">
        <v>15</v>
      </c>
      <c r="H7" s="20">
        <v>42917</v>
      </c>
      <c r="I7" s="20">
        <v>43646</v>
      </c>
      <c r="J7" s="19" t="s">
        <v>16</v>
      </c>
      <c r="K7" s="21">
        <v>100000</v>
      </c>
      <c r="L7" s="22"/>
      <c r="M7" s="23"/>
      <c r="N7" s="24"/>
      <c r="O7" s="15"/>
      <c r="P7" s="25"/>
      <c r="Q7" s="26"/>
      <c r="R7" s="26"/>
      <c r="S7" s="26"/>
      <c r="T7" s="26"/>
    </row>
    <row r="8" spans="2:25" ht="27.75" customHeight="1" x14ac:dyDescent="0.25">
      <c r="B8" s="17">
        <f>+B7+1</f>
        <v>2</v>
      </c>
      <c r="C8" s="17">
        <v>59940</v>
      </c>
      <c r="D8" s="27" t="s">
        <v>17</v>
      </c>
      <c r="E8" s="19" t="s">
        <v>13</v>
      </c>
      <c r="F8" s="19" t="s">
        <v>14</v>
      </c>
      <c r="G8" s="19" t="s">
        <v>18</v>
      </c>
      <c r="H8" s="20">
        <v>42261</v>
      </c>
      <c r="I8" s="20">
        <v>43281</v>
      </c>
      <c r="J8" s="19" t="s">
        <v>19</v>
      </c>
      <c r="K8" s="28">
        <v>1420000</v>
      </c>
      <c r="L8" s="22" t="s">
        <v>20</v>
      </c>
      <c r="M8" s="23" t="s">
        <v>21</v>
      </c>
      <c r="N8" s="24"/>
      <c r="O8" s="23"/>
      <c r="P8" s="29"/>
      <c r="Q8" s="1"/>
      <c r="S8" s="30"/>
      <c r="T8" s="30"/>
    </row>
    <row r="9" spans="2:25" ht="27.75" customHeight="1" x14ac:dyDescent="0.25">
      <c r="B9" s="67">
        <f>+B8+1</f>
        <v>3</v>
      </c>
      <c r="C9" s="67">
        <v>132283</v>
      </c>
      <c r="D9" s="68" t="s">
        <v>109</v>
      </c>
      <c r="E9" s="69" t="s">
        <v>13</v>
      </c>
      <c r="F9" s="69" t="s">
        <v>14</v>
      </c>
      <c r="G9" s="69" t="s">
        <v>110</v>
      </c>
      <c r="H9" s="70">
        <v>43009</v>
      </c>
      <c r="I9" s="70">
        <v>44439</v>
      </c>
      <c r="J9" s="69" t="s">
        <v>19</v>
      </c>
      <c r="K9" s="71">
        <v>340000</v>
      </c>
      <c r="L9" s="22"/>
      <c r="M9" s="23"/>
      <c r="N9" s="24"/>
      <c r="O9" s="23"/>
      <c r="P9" s="29"/>
      <c r="Q9" s="66"/>
      <c r="S9" s="35"/>
      <c r="T9" s="35"/>
    </row>
    <row r="10" spans="2:25" ht="21" customHeight="1" x14ac:dyDescent="0.25">
      <c r="B10" s="67">
        <f>+B9+1</f>
        <v>4</v>
      </c>
      <c r="C10" s="67">
        <v>90580</v>
      </c>
      <c r="D10" s="72" t="s">
        <v>22</v>
      </c>
      <c r="E10" s="69" t="s">
        <v>13</v>
      </c>
      <c r="F10" s="69" t="s">
        <v>14</v>
      </c>
      <c r="G10" s="69" t="s">
        <v>23</v>
      </c>
      <c r="H10" s="70">
        <v>42095</v>
      </c>
      <c r="I10" s="70">
        <v>43281</v>
      </c>
      <c r="J10" s="69" t="s">
        <v>24</v>
      </c>
      <c r="K10" s="71">
        <v>229125</v>
      </c>
      <c r="L10" s="22"/>
      <c r="M10" s="23"/>
      <c r="N10" s="24"/>
      <c r="O10" s="23"/>
      <c r="P10" s="29"/>
    </row>
    <row r="11" spans="2:25" ht="21" customHeight="1" x14ac:dyDescent="0.25">
      <c r="B11" s="67">
        <f>+B10+1</f>
        <v>5</v>
      </c>
      <c r="C11" s="67">
        <v>129120</v>
      </c>
      <c r="D11" s="72" t="s">
        <v>25</v>
      </c>
      <c r="E11" s="69" t="s">
        <v>13</v>
      </c>
      <c r="F11" s="69" t="s">
        <v>14</v>
      </c>
      <c r="G11" s="69" t="s">
        <v>26</v>
      </c>
      <c r="H11" s="70">
        <v>42917</v>
      </c>
      <c r="I11" s="70">
        <v>43646</v>
      </c>
      <c r="J11" s="69" t="s">
        <v>24</v>
      </c>
      <c r="K11" s="71">
        <v>750000</v>
      </c>
      <c r="L11" s="22"/>
      <c r="M11" s="23"/>
      <c r="N11" s="24"/>
      <c r="O11" s="23"/>
      <c r="P11" s="29"/>
    </row>
    <row r="12" spans="2:25" ht="30" customHeight="1" x14ac:dyDescent="0.25">
      <c r="B12" s="67">
        <f t="shared" ref="B12:B13" si="0">+B11+1</f>
        <v>6</v>
      </c>
      <c r="C12" s="67">
        <v>129118</v>
      </c>
      <c r="D12" s="72" t="s">
        <v>27</v>
      </c>
      <c r="E12" s="69" t="s">
        <v>13</v>
      </c>
      <c r="F12" s="69" t="s">
        <v>14</v>
      </c>
      <c r="G12" s="69" t="s">
        <v>26</v>
      </c>
      <c r="H12" s="70">
        <v>42917</v>
      </c>
      <c r="I12" s="70">
        <v>43646</v>
      </c>
      <c r="J12" s="69" t="s">
        <v>24</v>
      </c>
      <c r="K12" s="71">
        <v>300000</v>
      </c>
      <c r="L12" s="22"/>
      <c r="M12" s="22"/>
      <c r="N12" s="22"/>
      <c r="O12" s="15"/>
      <c r="P12" s="16"/>
    </row>
    <row r="13" spans="2:25" ht="21" customHeight="1" x14ac:dyDescent="0.25">
      <c r="B13" s="67">
        <f t="shared" si="0"/>
        <v>7</v>
      </c>
      <c r="C13" s="67">
        <v>129113</v>
      </c>
      <c r="D13" s="72" t="s">
        <v>28</v>
      </c>
      <c r="E13" s="69" t="s">
        <v>13</v>
      </c>
      <c r="F13" s="69" t="s">
        <v>14</v>
      </c>
      <c r="G13" s="69" t="s">
        <v>26</v>
      </c>
      <c r="H13" s="70">
        <v>42917</v>
      </c>
      <c r="I13" s="70">
        <v>43646</v>
      </c>
      <c r="J13" s="69" t="s">
        <v>24</v>
      </c>
      <c r="K13" s="71">
        <v>300000</v>
      </c>
      <c r="L13" s="22"/>
      <c r="M13" s="23"/>
      <c r="N13" s="24"/>
      <c r="O13" s="15" t="s">
        <v>29</v>
      </c>
      <c r="P13" s="15" t="s">
        <v>29</v>
      </c>
    </row>
    <row r="14" spans="2:25" ht="20.25" customHeight="1" x14ac:dyDescent="0.25">
      <c r="B14" s="67">
        <f>+B13+1</f>
        <v>8</v>
      </c>
      <c r="C14" s="67">
        <v>108999</v>
      </c>
      <c r="D14" s="68" t="s">
        <v>30</v>
      </c>
      <c r="E14" s="69" t="s">
        <v>13</v>
      </c>
      <c r="F14" s="69" t="s">
        <v>14</v>
      </c>
      <c r="G14" s="69" t="s">
        <v>26</v>
      </c>
      <c r="H14" s="70">
        <v>42552</v>
      </c>
      <c r="I14" s="70">
        <v>43281</v>
      </c>
      <c r="J14" s="69" t="s">
        <v>19</v>
      </c>
      <c r="K14" s="71">
        <v>100000</v>
      </c>
      <c r="L14" s="31"/>
      <c r="M14" s="31"/>
      <c r="N14" s="22" t="s">
        <v>31</v>
      </c>
      <c r="O14" s="15"/>
      <c r="P14" s="16"/>
    </row>
    <row r="15" spans="2:25" ht="21.75" customHeight="1" x14ac:dyDescent="0.25">
      <c r="B15" s="67">
        <f>+B14+1</f>
        <v>9</v>
      </c>
      <c r="C15" s="67">
        <v>127690</v>
      </c>
      <c r="D15" s="68" t="s">
        <v>32</v>
      </c>
      <c r="E15" s="69" t="s">
        <v>13</v>
      </c>
      <c r="F15" s="69" t="s">
        <v>33</v>
      </c>
      <c r="G15" s="69" t="s">
        <v>14</v>
      </c>
      <c r="H15" s="70">
        <v>42917</v>
      </c>
      <c r="I15" s="70">
        <v>43646</v>
      </c>
      <c r="J15" s="69" t="s">
        <v>34</v>
      </c>
      <c r="K15" s="71">
        <v>11763000</v>
      </c>
      <c r="L15" s="22"/>
      <c r="M15" s="32"/>
      <c r="N15" s="24"/>
    </row>
    <row r="16" spans="2:25" ht="29.25" customHeight="1" x14ac:dyDescent="0.25">
      <c r="B16" s="67">
        <f t="shared" ref="B16" si="1">+B15+1</f>
        <v>10</v>
      </c>
      <c r="C16" s="67">
        <v>90854</v>
      </c>
      <c r="D16" s="68" t="s">
        <v>45</v>
      </c>
      <c r="E16" s="69" t="s">
        <v>13</v>
      </c>
      <c r="F16" s="69" t="s">
        <v>14</v>
      </c>
      <c r="G16" s="69" t="s">
        <v>37</v>
      </c>
      <c r="H16" s="70">
        <v>42095</v>
      </c>
      <c r="I16" s="70">
        <v>43100</v>
      </c>
      <c r="J16" s="69" t="s">
        <v>46</v>
      </c>
      <c r="K16" s="71">
        <v>900000</v>
      </c>
      <c r="L16" s="22" t="s">
        <v>20</v>
      </c>
      <c r="M16" s="32" t="s">
        <v>39</v>
      </c>
      <c r="N16" s="24" t="s">
        <v>40</v>
      </c>
      <c r="O16" s="15">
        <v>3</v>
      </c>
      <c r="P16" s="15" t="s">
        <v>47</v>
      </c>
      <c r="S16" s="35"/>
      <c r="T16" s="35"/>
    </row>
    <row r="17" spans="1:25" ht="29.25" customHeight="1" x14ac:dyDescent="0.25">
      <c r="B17" s="67">
        <f>+B16+1</f>
        <v>11</v>
      </c>
      <c r="C17" s="67">
        <v>66887</v>
      </c>
      <c r="D17" s="68" t="s">
        <v>35</v>
      </c>
      <c r="E17" s="69" t="s">
        <v>13</v>
      </c>
      <c r="F17" s="69" t="s">
        <v>36</v>
      </c>
      <c r="G17" s="69" t="s">
        <v>37</v>
      </c>
      <c r="H17" s="70">
        <v>41518</v>
      </c>
      <c r="I17" s="70">
        <v>43465</v>
      </c>
      <c r="J17" s="69" t="s">
        <v>38</v>
      </c>
      <c r="K17" s="71">
        <v>1548724</v>
      </c>
      <c r="L17" s="22" t="s">
        <v>20</v>
      </c>
      <c r="M17" s="32" t="s">
        <v>39</v>
      </c>
      <c r="N17" s="24" t="s">
        <v>40</v>
      </c>
      <c r="O17" s="33"/>
      <c r="P17" s="33"/>
      <c r="S17" s="34"/>
      <c r="T17" s="34"/>
      <c r="U17" s="35"/>
      <c r="W17" s="36"/>
      <c r="X17" s="36"/>
    </row>
    <row r="18" spans="1:25" ht="43.5" customHeight="1" x14ac:dyDescent="0.25">
      <c r="B18" s="67">
        <f>+B17+1</f>
        <v>12</v>
      </c>
      <c r="C18" s="67">
        <v>134780</v>
      </c>
      <c r="D18" s="68" t="s">
        <v>41</v>
      </c>
      <c r="E18" s="69" t="s">
        <v>13</v>
      </c>
      <c r="F18" s="69" t="s">
        <v>36</v>
      </c>
      <c r="G18" s="69" t="s">
        <v>37</v>
      </c>
      <c r="H18" s="70">
        <v>43035</v>
      </c>
      <c r="I18" s="70">
        <v>43646</v>
      </c>
      <c r="J18" s="73" t="s">
        <v>42</v>
      </c>
      <c r="K18" s="71">
        <v>284000</v>
      </c>
      <c r="L18" s="22" t="s">
        <v>20</v>
      </c>
      <c r="M18" s="32" t="s">
        <v>39</v>
      </c>
      <c r="N18" s="24" t="s">
        <v>43</v>
      </c>
      <c r="O18" s="15">
        <v>1</v>
      </c>
      <c r="P18" s="15" t="s">
        <v>44</v>
      </c>
    </row>
    <row r="19" spans="1:25" ht="21" customHeight="1" x14ac:dyDescent="0.25">
      <c r="B19" s="67">
        <f>+B18+1</f>
        <v>13</v>
      </c>
      <c r="C19" s="67">
        <v>130225</v>
      </c>
      <c r="D19" s="68" t="s">
        <v>48</v>
      </c>
      <c r="E19" s="69" t="s">
        <v>13</v>
      </c>
      <c r="F19" s="69" t="s">
        <v>14</v>
      </c>
      <c r="G19" s="69" t="s">
        <v>49</v>
      </c>
      <c r="H19" s="70">
        <v>42917</v>
      </c>
      <c r="I19" s="70">
        <v>43281</v>
      </c>
      <c r="J19" s="69" t="s">
        <v>19</v>
      </c>
      <c r="K19" s="71">
        <v>120580.51</v>
      </c>
      <c r="L19" s="22"/>
      <c r="M19" s="32"/>
      <c r="N19" s="24" t="s">
        <v>50</v>
      </c>
      <c r="O19" s="23"/>
      <c r="P19" s="29"/>
      <c r="S19" s="30"/>
      <c r="T19" s="30"/>
      <c r="U19" s="2" t="s">
        <v>51</v>
      </c>
    </row>
    <row r="20" spans="1:25" ht="21" customHeight="1" x14ac:dyDescent="0.25">
      <c r="B20" s="67">
        <f>+B19+1</f>
        <v>14</v>
      </c>
      <c r="C20" s="67">
        <v>132559</v>
      </c>
      <c r="D20" s="68" t="s">
        <v>111</v>
      </c>
      <c r="E20" s="69" t="s">
        <v>13</v>
      </c>
      <c r="F20" s="69" t="s">
        <v>14</v>
      </c>
      <c r="G20" s="69" t="s">
        <v>49</v>
      </c>
      <c r="H20" s="70">
        <v>43032</v>
      </c>
      <c r="I20" s="70">
        <v>43646</v>
      </c>
      <c r="J20" s="69" t="s">
        <v>19</v>
      </c>
      <c r="K20" s="71">
        <v>153241</v>
      </c>
      <c r="L20" s="22"/>
      <c r="M20" s="32"/>
      <c r="N20" s="62"/>
      <c r="O20" s="15"/>
      <c r="P20" s="16"/>
      <c r="S20" s="35"/>
      <c r="T20" s="35"/>
    </row>
    <row r="21" spans="1:25" ht="21.75" customHeight="1" x14ac:dyDescent="0.25">
      <c r="B21" s="67">
        <f>+B20+1</f>
        <v>15</v>
      </c>
      <c r="C21" s="67">
        <v>127091</v>
      </c>
      <c r="D21" s="72" t="s">
        <v>52</v>
      </c>
      <c r="E21" s="69" t="s">
        <v>13</v>
      </c>
      <c r="F21" s="69" t="s">
        <v>36</v>
      </c>
      <c r="G21" s="69" t="s">
        <v>53</v>
      </c>
      <c r="H21" s="70">
        <v>42917</v>
      </c>
      <c r="I21" s="70">
        <v>43646</v>
      </c>
      <c r="J21" s="69" t="s">
        <v>24</v>
      </c>
      <c r="K21" s="71">
        <f>265000*2</f>
        <v>530000</v>
      </c>
      <c r="L21" s="22"/>
      <c r="M21" s="22"/>
      <c r="N21" s="22"/>
      <c r="O21" s="37"/>
      <c r="P21" s="37"/>
      <c r="Q21" s="66"/>
    </row>
    <row r="22" spans="1:25" ht="19.5" customHeight="1" x14ac:dyDescent="0.25">
      <c r="B22" s="67">
        <f t="shared" ref="B22:B30" si="2">+B21+1</f>
        <v>16</v>
      </c>
      <c r="C22" s="67">
        <v>128149</v>
      </c>
      <c r="D22" s="72" t="s">
        <v>54</v>
      </c>
      <c r="E22" s="67" t="s">
        <v>13</v>
      </c>
      <c r="F22" s="67" t="s">
        <v>14</v>
      </c>
      <c r="G22" s="69" t="s">
        <v>53</v>
      </c>
      <c r="H22" s="74">
        <v>42993</v>
      </c>
      <c r="I22" s="74">
        <v>43646</v>
      </c>
      <c r="J22" s="67" t="s">
        <v>55</v>
      </c>
      <c r="K22" s="75">
        <v>2500000</v>
      </c>
      <c r="L22" s="40" t="s">
        <v>20</v>
      </c>
      <c r="M22" s="40" t="s">
        <v>56</v>
      </c>
      <c r="N22" s="37"/>
      <c r="O22" s="37"/>
      <c r="P22" s="37"/>
      <c r="Q22" s="15"/>
      <c r="W22" s="36"/>
      <c r="X22" s="36"/>
    </row>
    <row r="23" spans="1:25" ht="19.5" customHeight="1" x14ac:dyDescent="0.25">
      <c r="B23" s="67">
        <f t="shared" si="2"/>
        <v>17</v>
      </c>
      <c r="C23" s="67">
        <v>110224</v>
      </c>
      <c r="D23" s="72" t="s">
        <v>57</v>
      </c>
      <c r="E23" s="69" t="s">
        <v>13</v>
      </c>
      <c r="F23" s="69" t="s">
        <v>14</v>
      </c>
      <c r="G23" s="69" t="s">
        <v>53</v>
      </c>
      <c r="H23" s="70">
        <v>42552</v>
      </c>
      <c r="I23" s="70">
        <v>43281</v>
      </c>
      <c r="J23" s="69" t="s">
        <v>24</v>
      </c>
      <c r="K23" s="71">
        <v>775623</v>
      </c>
      <c r="L23" s="15"/>
      <c r="M23" s="41"/>
      <c r="N23" s="15"/>
      <c r="O23" s="15"/>
      <c r="P23" s="41"/>
      <c r="Q23" s="66" t="s">
        <v>58</v>
      </c>
      <c r="R23" s="37" t="s">
        <v>59</v>
      </c>
      <c r="S23" s="37"/>
      <c r="T23" s="37"/>
      <c r="U23" s="37"/>
      <c r="V23" s="37"/>
      <c r="W23" s="37"/>
      <c r="X23" s="37"/>
    </row>
    <row r="24" spans="1:25" ht="21" customHeight="1" x14ac:dyDescent="0.25">
      <c r="B24" s="67">
        <f t="shared" si="2"/>
        <v>18</v>
      </c>
      <c r="C24" s="67">
        <v>110773</v>
      </c>
      <c r="D24" s="72" t="s">
        <v>60</v>
      </c>
      <c r="E24" s="69" t="s">
        <v>13</v>
      </c>
      <c r="F24" s="69" t="s">
        <v>14</v>
      </c>
      <c r="G24" s="69" t="s">
        <v>53</v>
      </c>
      <c r="H24" s="70">
        <v>42536</v>
      </c>
      <c r="I24" s="70">
        <v>43830</v>
      </c>
      <c r="J24" s="69" t="s">
        <v>24</v>
      </c>
      <c r="K24" s="71">
        <v>4133376</v>
      </c>
      <c r="L24" s="15"/>
      <c r="M24" s="15"/>
      <c r="N24" s="15"/>
      <c r="O24" s="23"/>
      <c r="P24" s="42"/>
      <c r="Q24" s="66"/>
      <c r="R24" s="37"/>
      <c r="S24" s="31"/>
      <c r="T24" s="31"/>
      <c r="U24" s="37"/>
      <c r="V24" s="37"/>
      <c r="W24" s="37"/>
      <c r="X24" s="37"/>
      <c r="Y24" s="37"/>
    </row>
    <row r="25" spans="1:25" ht="18.75" customHeight="1" x14ac:dyDescent="0.25">
      <c r="B25" s="67">
        <f t="shared" si="2"/>
        <v>19</v>
      </c>
      <c r="C25" s="67">
        <v>129725</v>
      </c>
      <c r="D25" s="72" t="s">
        <v>61</v>
      </c>
      <c r="E25" s="69" t="s">
        <v>13</v>
      </c>
      <c r="F25" s="69" t="s">
        <v>14</v>
      </c>
      <c r="G25" s="69" t="s">
        <v>53</v>
      </c>
      <c r="H25" s="70">
        <v>42917</v>
      </c>
      <c r="I25" s="70">
        <v>43646</v>
      </c>
      <c r="J25" s="67" t="s">
        <v>62</v>
      </c>
      <c r="K25" s="71">
        <v>17114000</v>
      </c>
      <c r="L25" s="43" t="s">
        <v>63</v>
      </c>
      <c r="M25" s="43" t="s">
        <v>56</v>
      </c>
      <c r="N25" s="44"/>
      <c r="O25" s="45"/>
      <c r="P25" s="37"/>
      <c r="S25" s="34">
        <v>42552</v>
      </c>
      <c r="T25" s="34">
        <v>43343</v>
      </c>
      <c r="W25" s="36"/>
      <c r="X25" s="36"/>
      <c r="Y25" s="37"/>
    </row>
    <row r="26" spans="1:25" ht="18.75" customHeight="1" x14ac:dyDescent="0.25">
      <c r="B26" s="67">
        <f t="shared" si="2"/>
        <v>20</v>
      </c>
      <c r="C26" s="67">
        <v>129724</v>
      </c>
      <c r="D26" s="72" t="s">
        <v>64</v>
      </c>
      <c r="E26" s="69" t="s">
        <v>13</v>
      </c>
      <c r="F26" s="69" t="s">
        <v>14</v>
      </c>
      <c r="G26" s="69" t="s">
        <v>53</v>
      </c>
      <c r="H26" s="70">
        <v>42917</v>
      </c>
      <c r="I26" s="70">
        <v>43646</v>
      </c>
      <c r="J26" s="67" t="s">
        <v>62</v>
      </c>
      <c r="K26" s="71">
        <v>2312000</v>
      </c>
      <c r="L26" s="43" t="s">
        <v>63</v>
      </c>
      <c r="M26" s="43" t="s">
        <v>56</v>
      </c>
      <c r="N26" s="44" t="s">
        <v>65</v>
      </c>
      <c r="O26" s="45"/>
      <c r="P26" s="37"/>
      <c r="Q26" s="15"/>
      <c r="W26" s="36"/>
      <c r="X26" s="36"/>
    </row>
    <row r="27" spans="1:25" ht="18" customHeight="1" x14ac:dyDescent="0.25">
      <c r="B27" s="67">
        <f t="shared" si="2"/>
        <v>21</v>
      </c>
      <c r="C27" s="67">
        <v>126212</v>
      </c>
      <c r="D27" s="72" t="s">
        <v>66</v>
      </c>
      <c r="E27" s="69" t="s">
        <v>13</v>
      </c>
      <c r="F27" s="69" t="s">
        <v>36</v>
      </c>
      <c r="G27" s="69" t="s">
        <v>53</v>
      </c>
      <c r="H27" s="70">
        <v>42887</v>
      </c>
      <c r="I27" s="70">
        <v>43281</v>
      </c>
      <c r="J27" s="69" t="s">
        <v>24</v>
      </c>
      <c r="K27" s="71">
        <v>250000</v>
      </c>
      <c r="L27" s="22" t="s">
        <v>20</v>
      </c>
      <c r="M27" s="22" t="s">
        <v>21</v>
      </c>
      <c r="N27" s="22"/>
      <c r="O27" s="23"/>
      <c r="P27" s="29"/>
      <c r="Q27" s="37"/>
      <c r="R27" s="46"/>
      <c r="S27" s="46"/>
      <c r="T27" s="46"/>
      <c r="U27" s="46"/>
      <c r="V27" s="46"/>
      <c r="W27" s="46"/>
      <c r="X27" s="46"/>
    </row>
    <row r="28" spans="1:25" ht="18.75" customHeight="1" x14ac:dyDescent="0.25">
      <c r="B28" s="67">
        <f t="shared" si="2"/>
        <v>22</v>
      </c>
      <c r="C28" s="67">
        <v>80998</v>
      </c>
      <c r="D28" s="72" t="s">
        <v>67</v>
      </c>
      <c r="E28" s="69" t="s">
        <v>13</v>
      </c>
      <c r="F28" s="69" t="s">
        <v>14</v>
      </c>
      <c r="G28" s="69" t="s">
        <v>53</v>
      </c>
      <c r="H28" s="70">
        <v>42552</v>
      </c>
      <c r="I28" s="70">
        <v>43646</v>
      </c>
      <c r="J28" s="69" t="s">
        <v>38</v>
      </c>
      <c r="K28" s="71">
        <v>6595756</v>
      </c>
      <c r="L28" s="22" t="s">
        <v>20</v>
      </c>
      <c r="M28" s="22"/>
      <c r="N28" s="22"/>
      <c r="O28" s="47">
        <v>2</v>
      </c>
      <c r="P28" s="48"/>
      <c r="Y28" s="46"/>
    </row>
    <row r="29" spans="1:25" ht="18.75" customHeight="1" x14ac:dyDescent="0.25">
      <c r="B29" s="67">
        <f t="shared" si="2"/>
        <v>23</v>
      </c>
      <c r="C29" s="67">
        <v>129726</v>
      </c>
      <c r="D29" s="72" t="s">
        <v>68</v>
      </c>
      <c r="E29" s="69" t="s">
        <v>13</v>
      </c>
      <c r="F29" s="69" t="s">
        <v>14</v>
      </c>
      <c r="G29" s="69" t="s">
        <v>53</v>
      </c>
      <c r="H29" s="70">
        <v>42917</v>
      </c>
      <c r="I29" s="70">
        <v>43646</v>
      </c>
      <c r="J29" s="67" t="s">
        <v>69</v>
      </c>
      <c r="K29" s="71">
        <v>4000000</v>
      </c>
      <c r="L29" s="43" t="s">
        <v>63</v>
      </c>
      <c r="M29" s="43" t="s">
        <v>56</v>
      </c>
      <c r="N29" s="44"/>
      <c r="O29" s="35"/>
      <c r="P29" s="16"/>
      <c r="Q29" s="37"/>
      <c r="R29" s="46" t="s">
        <v>70</v>
      </c>
      <c r="S29" s="46"/>
      <c r="T29" s="46"/>
      <c r="U29" s="46"/>
      <c r="V29" s="46"/>
      <c r="W29" s="46"/>
      <c r="X29" s="46"/>
    </row>
    <row r="30" spans="1:25" ht="15.75" x14ac:dyDescent="0.25">
      <c r="B30" s="67">
        <f t="shared" si="2"/>
        <v>24</v>
      </c>
      <c r="C30" s="67">
        <v>121070</v>
      </c>
      <c r="D30" s="72" t="s">
        <v>71</v>
      </c>
      <c r="E30" s="69" t="s">
        <v>13</v>
      </c>
      <c r="F30" s="69" t="s">
        <v>14</v>
      </c>
      <c r="G30" s="69" t="s">
        <v>53</v>
      </c>
      <c r="H30" s="70">
        <v>42917</v>
      </c>
      <c r="I30" s="70">
        <v>43281</v>
      </c>
      <c r="J30" s="69" t="s">
        <v>24</v>
      </c>
      <c r="K30" s="71">
        <v>153347</v>
      </c>
      <c r="L30" s="15"/>
      <c r="M30" s="15"/>
      <c r="N30" s="15"/>
      <c r="O30" s="35"/>
      <c r="P30" s="16"/>
      <c r="Q30" s="46"/>
      <c r="R30" s="46" t="s">
        <v>72</v>
      </c>
      <c r="S30" s="46"/>
      <c r="T30" s="46"/>
      <c r="U30" s="46"/>
      <c r="V30" s="46"/>
      <c r="W30" s="46"/>
      <c r="X30" s="46"/>
    </row>
    <row r="31" spans="1:25" ht="17.25" customHeight="1" x14ac:dyDescent="0.25">
      <c r="B31" s="67">
        <f t="shared" ref="B31:B62" si="3">+B30+1</f>
        <v>25</v>
      </c>
      <c r="C31" s="67">
        <v>103274</v>
      </c>
      <c r="D31" s="72" t="s">
        <v>73</v>
      </c>
      <c r="E31" s="69" t="s">
        <v>13</v>
      </c>
      <c r="F31" s="69" t="s">
        <v>14</v>
      </c>
      <c r="G31" s="69" t="s">
        <v>53</v>
      </c>
      <c r="H31" s="70">
        <v>42370</v>
      </c>
      <c r="I31" s="70">
        <v>43100</v>
      </c>
      <c r="J31" s="69" t="s">
        <v>74</v>
      </c>
      <c r="K31" s="71">
        <v>836057</v>
      </c>
      <c r="L31" s="49"/>
      <c r="M31" s="50"/>
      <c r="N31" s="51"/>
      <c r="O31" s="52"/>
      <c r="P31" s="16"/>
      <c r="Q31" s="35"/>
      <c r="Y31" s="37"/>
    </row>
    <row r="32" spans="1:25" s="46" customFormat="1" ht="18.75" customHeight="1" x14ac:dyDescent="0.3">
      <c r="A32" s="2"/>
      <c r="B32" s="67">
        <f t="shared" si="3"/>
        <v>26</v>
      </c>
      <c r="C32" s="67">
        <v>125587</v>
      </c>
      <c r="D32" s="72" t="s">
        <v>75</v>
      </c>
      <c r="E32" s="67" t="s">
        <v>13</v>
      </c>
      <c r="F32" s="67" t="s">
        <v>14</v>
      </c>
      <c r="G32" s="69" t="s">
        <v>53</v>
      </c>
      <c r="H32" s="74">
        <v>42917</v>
      </c>
      <c r="I32" s="74">
        <v>43585</v>
      </c>
      <c r="J32" s="69" t="s">
        <v>24</v>
      </c>
      <c r="K32" s="71">
        <v>300000</v>
      </c>
      <c r="L32" s="53"/>
      <c r="M32" s="50"/>
      <c r="N32" s="54"/>
      <c r="O32" s="22"/>
      <c r="P32" s="55"/>
      <c r="Q32" s="31"/>
      <c r="R32" s="46" t="s">
        <v>76</v>
      </c>
      <c r="Y32" s="35"/>
    </row>
    <row r="33" spans="1:25" s="46" customFormat="1" ht="18.75" customHeight="1" x14ac:dyDescent="0.25">
      <c r="A33" s="2"/>
      <c r="B33" s="67">
        <f>B32+1</f>
        <v>27</v>
      </c>
      <c r="C33" s="67">
        <v>72803</v>
      </c>
      <c r="D33" s="72" t="s">
        <v>77</v>
      </c>
      <c r="E33" s="69" t="s">
        <v>13</v>
      </c>
      <c r="F33" s="69" t="s">
        <v>14</v>
      </c>
      <c r="G33" s="69" t="s">
        <v>53</v>
      </c>
      <c r="H33" s="70">
        <v>42898</v>
      </c>
      <c r="I33" s="70">
        <v>43190</v>
      </c>
      <c r="J33" s="69" t="s">
        <v>38</v>
      </c>
      <c r="K33" s="71">
        <v>25035142</v>
      </c>
      <c r="L33" s="22" t="s">
        <v>20</v>
      </c>
      <c r="M33" s="22" t="s">
        <v>21</v>
      </c>
      <c r="N33" s="22"/>
      <c r="O33" s="15"/>
      <c r="P33" s="41"/>
      <c r="Q33" s="2"/>
      <c r="R33" s="2"/>
      <c r="S33" s="2"/>
      <c r="T33" s="2"/>
      <c r="U33" s="2"/>
      <c r="V33" s="2"/>
      <c r="W33" s="2"/>
      <c r="X33" s="2"/>
    </row>
    <row r="34" spans="1:25" s="46" customFormat="1" ht="19.5" customHeight="1" x14ac:dyDescent="0.3">
      <c r="A34" s="2"/>
      <c r="B34" s="67">
        <f t="shared" si="3"/>
        <v>28</v>
      </c>
      <c r="C34" s="67">
        <v>130558</v>
      </c>
      <c r="D34" s="72" t="s">
        <v>78</v>
      </c>
      <c r="E34" s="67" t="s">
        <v>13</v>
      </c>
      <c r="F34" s="67" t="s">
        <v>14</v>
      </c>
      <c r="G34" s="69" t="s">
        <v>53</v>
      </c>
      <c r="H34" s="74">
        <v>42917</v>
      </c>
      <c r="I34" s="74">
        <v>43646</v>
      </c>
      <c r="J34" s="69" t="s">
        <v>19</v>
      </c>
      <c r="K34" s="71">
        <v>7000000</v>
      </c>
      <c r="L34" s="53"/>
      <c r="M34" s="49"/>
      <c r="N34" s="49"/>
      <c r="O34" s="31"/>
      <c r="P34" s="31"/>
      <c r="Q34" s="56"/>
      <c r="R34" s="2"/>
      <c r="S34" s="2"/>
      <c r="T34" s="2"/>
      <c r="U34" s="2"/>
      <c r="V34" s="2"/>
      <c r="W34" s="2"/>
      <c r="X34" s="2"/>
      <c r="Y34" s="2"/>
    </row>
    <row r="35" spans="1:25" ht="18" customHeight="1" x14ac:dyDescent="0.25">
      <c r="B35" s="67">
        <f t="shared" si="3"/>
        <v>29</v>
      </c>
      <c r="C35" s="67">
        <v>94371</v>
      </c>
      <c r="D35" s="72" t="s">
        <v>79</v>
      </c>
      <c r="E35" s="69" t="s">
        <v>13</v>
      </c>
      <c r="F35" s="69" t="s">
        <v>36</v>
      </c>
      <c r="G35" s="69" t="s">
        <v>53</v>
      </c>
      <c r="H35" s="76">
        <v>42917</v>
      </c>
      <c r="I35" s="76">
        <v>43646</v>
      </c>
      <c r="J35" s="69" t="s">
        <v>80</v>
      </c>
      <c r="K35" s="75">
        <v>492000</v>
      </c>
      <c r="L35" s="57" t="s">
        <v>20</v>
      </c>
      <c r="M35" s="58" t="s">
        <v>56</v>
      </c>
      <c r="N35" s="59"/>
      <c r="O35" s="23"/>
      <c r="P35" s="42"/>
      <c r="Q35" s="15"/>
      <c r="U35" s="35"/>
      <c r="W35" s="36"/>
      <c r="X35" s="36"/>
    </row>
    <row r="36" spans="1:25" ht="18" customHeight="1" x14ac:dyDescent="0.25">
      <c r="B36" s="67">
        <f>B35+1</f>
        <v>30</v>
      </c>
      <c r="C36" s="67">
        <v>135291</v>
      </c>
      <c r="D36" s="72" t="s">
        <v>107</v>
      </c>
      <c r="E36" s="69" t="s">
        <v>13</v>
      </c>
      <c r="F36" s="69" t="s">
        <v>14</v>
      </c>
      <c r="G36" s="69" t="s">
        <v>53</v>
      </c>
      <c r="H36" s="76">
        <v>43084</v>
      </c>
      <c r="I36" s="76">
        <v>43646</v>
      </c>
      <c r="J36" s="69" t="s">
        <v>108</v>
      </c>
      <c r="K36" s="75">
        <v>199045</v>
      </c>
      <c r="L36" s="57"/>
      <c r="M36" s="60"/>
      <c r="N36" s="61"/>
      <c r="O36" s="15"/>
      <c r="P36" s="41"/>
      <c r="Q36" s="15"/>
      <c r="U36" s="35"/>
      <c r="W36" s="36"/>
      <c r="X36" s="36"/>
    </row>
    <row r="37" spans="1:25" ht="27" customHeight="1" x14ac:dyDescent="0.25">
      <c r="B37" s="67">
        <f>SUM(B36+1)</f>
        <v>31</v>
      </c>
      <c r="C37" s="67"/>
      <c r="D37" s="72" t="s">
        <v>81</v>
      </c>
      <c r="E37" s="69" t="s">
        <v>13</v>
      </c>
      <c r="F37" s="69" t="s">
        <v>14</v>
      </c>
      <c r="G37" s="69" t="s">
        <v>82</v>
      </c>
      <c r="H37" s="76">
        <v>42556</v>
      </c>
      <c r="I37" s="76">
        <v>43281</v>
      </c>
      <c r="J37" s="73" t="s">
        <v>83</v>
      </c>
      <c r="K37" s="75">
        <v>552700</v>
      </c>
      <c r="L37" s="57"/>
      <c r="M37" s="60"/>
      <c r="N37" s="61"/>
      <c r="O37" s="15"/>
      <c r="P37" s="41"/>
      <c r="Q37" s="15"/>
      <c r="U37" s="35"/>
      <c r="W37" s="36"/>
      <c r="X37" s="36"/>
    </row>
    <row r="38" spans="1:25" ht="18.75" customHeight="1" x14ac:dyDescent="0.3">
      <c r="B38" s="67">
        <f>+B37+1</f>
        <v>32</v>
      </c>
      <c r="C38" s="67">
        <v>108576</v>
      </c>
      <c r="D38" s="72" t="s">
        <v>84</v>
      </c>
      <c r="E38" s="67" t="s">
        <v>13</v>
      </c>
      <c r="F38" s="67" t="s">
        <v>36</v>
      </c>
      <c r="G38" s="67" t="s">
        <v>82</v>
      </c>
      <c r="H38" s="74">
        <v>42394</v>
      </c>
      <c r="I38" s="74">
        <v>43281</v>
      </c>
      <c r="J38" s="69" t="s">
        <v>19</v>
      </c>
      <c r="K38" s="71">
        <v>122843</v>
      </c>
      <c r="L38" s="53">
        <v>298035</v>
      </c>
      <c r="M38" s="50" t="s">
        <v>56</v>
      </c>
      <c r="N38" s="51" t="s">
        <v>20</v>
      </c>
      <c r="O38" s="15"/>
      <c r="P38" s="15"/>
      <c r="S38" s="34"/>
      <c r="T38" s="34"/>
      <c r="U38" s="35"/>
      <c r="W38" s="36"/>
      <c r="X38" s="36"/>
    </row>
    <row r="39" spans="1:25" ht="18.75" customHeight="1" x14ac:dyDescent="0.3">
      <c r="B39" s="67">
        <f t="shared" si="3"/>
        <v>33</v>
      </c>
      <c r="C39" s="67">
        <v>130226</v>
      </c>
      <c r="D39" s="72" t="s">
        <v>85</v>
      </c>
      <c r="E39" s="67" t="s">
        <v>13</v>
      </c>
      <c r="F39" s="67" t="s">
        <v>36</v>
      </c>
      <c r="G39" s="67" t="s">
        <v>82</v>
      </c>
      <c r="H39" s="74">
        <v>42931</v>
      </c>
      <c r="I39" s="74">
        <v>43281</v>
      </c>
      <c r="J39" s="69" t="s">
        <v>19</v>
      </c>
      <c r="K39" s="71">
        <v>298035</v>
      </c>
      <c r="L39" s="53">
        <v>298035</v>
      </c>
      <c r="M39" s="50" t="s">
        <v>56</v>
      </c>
      <c r="N39" s="51" t="s">
        <v>20</v>
      </c>
      <c r="O39" s="15"/>
      <c r="P39" s="15"/>
      <c r="S39" s="34"/>
      <c r="T39" s="34"/>
      <c r="U39" s="35"/>
      <c r="W39" s="36"/>
      <c r="X39" s="36"/>
    </row>
    <row r="40" spans="1:25" ht="17.25" customHeight="1" x14ac:dyDescent="0.25">
      <c r="B40" s="67">
        <f t="shared" si="3"/>
        <v>34</v>
      </c>
      <c r="C40" s="67">
        <v>111126</v>
      </c>
      <c r="D40" s="72" t="s">
        <v>86</v>
      </c>
      <c r="E40" s="69" t="s">
        <v>13</v>
      </c>
      <c r="F40" s="69" t="s">
        <v>36</v>
      </c>
      <c r="G40" s="69" t="s">
        <v>82</v>
      </c>
      <c r="H40" s="70">
        <v>42912</v>
      </c>
      <c r="I40" s="70">
        <v>43100</v>
      </c>
      <c r="J40" s="69" t="s">
        <v>87</v>
      </c>
      <c r="K40" s="71">
        <v>280100</v>
      </c>
      <c r="L40" s="22" t="s">
        <v>20</v>
      </c>
      <c r="M40" s="23" t="s">
        <v>21</v>
      </c>
      <c r="N40" s="62"/>
      <c r="O40" s="35"/>
      <c r="P40" s="16"/>
      <c r="Q40" s="37"/>
      <c r="R40" s="46"/>
      <c r="S40" s="46"/>
      <c r="T40" s="46"/>
      <c r="U40" s="46"/>
      <c r="V40" s="46"/>
      <c r="W40" s="46"/>
      <c r="X40" s="46"/>
    </row>
    <row r="41" spans="1:25" ht="30.75" customHeight="1" x14ac:dyDescent="0.3">
      <c r="B41" s="67">
        <f>B40+1</f>
        <v>35</v>
      </c>
      <c r="C41" s="67">
        <v>134405</v>
      </c>
      <c r="D41" s="72" t="s">
        <v>106</v>
      </c>
      <c r="E41" s="67" t="s">
        <v>13</v>
      </c>
      <c r="F41" s="67" t="s">
        <v>14</v>
      </c>
      <c r="G41" s="67" t="s">
        <v>82</v>
      </c>
      <c r="H41" s="74">
        <v>43040</v>
      </c>
      <c r="I41" s="74">
        <v>43465</v>
      </c>
      <c r="J41" s="69" t="s">
        <v>89</v>
      </c>
      <c r="K41" s="71">
        <v>250000</v>
      </c>
      <c r="L41" s="53"/>
      <c r="M41" s="50"/>
      <c r="N41" s="51"/>
      <c r="O41" s="15"/>
      <c r="P41" s="15"/>
      <c r="S41" s="34"/>
      <c r="T41" s="34"/>
      <c r="U41" s="35"/>
      <c r="W41" s="36"/>
      <c r="X41" s="36"/>
    </row>
    <row r="42" spans="1:25" ht="30.75" customHeight="1" x14ac:dyDescent="0.3">
      <c r="B42" s="67">
        <f>+B41+1</f>
        <v>36</v>
      </c>
      <c r="C42" s="67">
        <v>111404</v>
      </c>
      <c r="D42" s="72" t="s">
        <v>88</v>
      </c>
      <c r="E42" s="67" t="s">
        <v>13</v>
      </c>
      <c r="F42" s="67" t="s">
        <v>14</v>
      </c>
      <c r="G42" s="67" t="s">
        <v>82</v>
      </c>
      <c r="H42" s="74">
        <v>42531</v>
      </c>
      <c r="I42" s="74">
        <v>43281</v>
      </c>
      <c r="J42" s="69" t="s">
        <v>89</v>
      </c>
      <c r="K42" s="71">
        <v>261546</v>
      </c>
      <c r="L42" s="53"/>
      <c r="M42" s="50"/>
      <c r="N42" s="51"/>
      <c r="O42" s="15"/>
      <c r="P42" s="15"/>
      <c r="S42" s="34"/>
      <c r="T42" s="34"/>
      <c r="U42" s="35"/>
      <c r="W42" s="36"/>
      <c r="X42" s="36"/>
    </row>
    <row r="43" spans="1:25" ht="30.75" customHeight="1" x14ac:dyDescent="0.3">
      <c r="B43" s="67">
        <f>+B42+1</f>
        <v>37</v>
      </c>
      <c r="C43" s="67">
        <v>134133</v>
      </c>
      <c r="D43" s="72" t="s">
        <v>112</v>
      </c>
      <c r="E43" s="67" t="s">
        <v>13</v>
      </c>
      <c r="F43" s="67" t="s">
        <v>14</v>
      </c>
      <c r="G43" s="67" t="s">
        <v>82</v>
      </c>
      <c r="H43" s="74">
        <v>43042</v>
      </c>
      <c r="I43" s="74">
        <v>43465</v>
      </c>
      <c r="J43" s="69" t="s">
        <v>89</v>
      </c>
      <c r="K43" s="71">
        <v>388400</v>
      </c>
      <c r="L43" s="53"/>
      <c r="M43" s="50"/>
      <c r="N43" s="51"/>
      <c r="O43" s="15"/>
      <c r="P43" s="15"/>
      <c r="S43" s="34"/>
      <c r="T43" s="34"/>
      <c r="U43" s="35"/>
      <c r="W43" s="36"/>
      <c r="X43" s="36"/>
    </row>
    <row r="44" spans="1:25" ht="18" customHeight="1" x14ac:dyDescent="0.25">
      <c r="B44" s="67">
        <f>SUM(B43+1)</f>
        <v>38</v>
      </c>
      <c r="C44" s="67">
        <v>128806</v>
      </c>
      <c r="D44" s="72" t="s">
        <v>91</v>
      </c>
      <c r="E44" s="67" t="s">
        <v>13</v>
      </c>
      <c r="F44" s="67" t="s">
        <v>14</v>
      </c>
      <c r="G44" s="69" t="s">
        <v>90</v>
      </c>
      <c r="H44" s="74">
        <v>42948</v>
      </c>
      <c r="I44" s="74">
        <v>43677</v>
      </c>
      <c r="J44" s="69" t="s">
        <v>19</v>
      </c>
      <c r="K44" s="75">
        <v>895125</v>
      </c>
      <c r="L44" s="56"/>
      <c r="M44" s="63"/>
      <c r="N44" s="64"/>
      <c r="O44" s="15"/>
      <c r="U44" s="35"/>
    </row>
    <row r="45" spans="1:25" ht="28.5" customHeight="1" x14ac:dyDescent="0.25">
      <c r="B45" s="67">
        <f t="shared" si="3"/>
        <v>39</v>
      </c>
      <c r="C45" s="67">
        <v>84489</v>
      </c>
      <c r="D45" s="68" t="s">
        <v>92</v>
      </c>
      <c r="E45" s="69" t="s">
        <v>13</v>
      </c>
      <c r="F45" s="69" t="s">
        <v>36</v>
      </c>
      <c r="G45" s="69" t="s">
        <v>93</v>
      </c>
      <c r="H45" s="70">
        <v>41730</v>
      </c>
      <c r="I45" s="70">
        <v>43646</v>
      </c>
      <c r="J45" s="69" t="s">
        <v>19</v>
      </c>
      <c r="K45" s="71">
        <v>103775</v>
      </c>
      <c r="L45" s="22"/>
      <c r="M45" s="23"/>
      <c r="N45" s="24"/>
      <c r="O45" s="15"/>
      <c r="P45" s="65"/>
      <c r="S45" s="35"/>
      <c r="T45" s="35"/>
      <c r="U45" s="35"/>
      <c r="W45" s="36"/>
      <c r="X45" s="36"/>
    </row>
    <row r="46" spans="1:25" s="46" customFormat="1" ht="34.5" customHeight="1" x14ac:dyDescent="0.25">
      <c r="A46" s="2"/>
      <c r="B46" s="67">
        <f>B45+1</f>
        <v>40</v>
      </c>
      <c r="C46" s="67">
        <v>88023</v>
      </c>
      <c r="D46" s="68" t="s">
        <v>94</v>
      </c>
      <c r="E46" s="69" t="s">
        <v>13</v>
      </c>
      <c r="F46" s="69" t="s">
        <v>14</v>
      </c>
      <c r="G46" s="69" t="s">
        <v>95</v>
      </c>
      <c r="H46" s="70">
        <v>42036</v>
      </c>
      <c r="I46" s="70">
        <v>43708</v>
      </c>
      <c r="J46" s="69" t="s">
        <v>96</v>
      </c>
      <c r="K46" s="71">
        <v>748296</v>
      </c>
      <c r="L46" s="22"/>
      <c r="M46" s="22"/>
      <c r="N46" s="22"/>
      <c r="O46" s="22"/>
      <c r="P46" s="55"/>
      <c r="Q46" s="30"/>
      <c r="R46" s="2"/>
      <c r="S46" s="2"/>
      <c r="T46" s="2"/>
      <c r="U46" s="2"/>
      <c r="V46" s="2"/>
      <c r="W46" s="2"/>
      <c r="X46" s="2"/>
      <c r="Y46" s="2"/>
    </row>
    <row r="47" spans="1:25" ht="32.25" customHeight="1" x14ac:dyDescent="0.25">
      <c r="B47" s="17">
        <f t="shared" si="3"/>
        <v>41</v>
      </c>
      <c r="C47" s="17">
        <v>88024</v>
      </c>
      <c r="D47" s="27" t="s">
        <v>94</v>
      </c>
      <c r="E47" s="19" t="s">
        <v>13</v>
      </c>
      <c r="F47" s="19" t="s">
        <v>14</v>
      </c>
      <c r="G47" s="19" t="s">
        <v>97</v>
      </c>
      <c r="H47" s="20">
        <v>42036</v>
      </c>
      <c r="I47" s="20">
        <v>43708</v>
      </c>
      <c r="J47" s="19" t="s">
        <v>96</v>
      </c>
      <c r="K47" s="28">
        <v>748296</v>
      </c>
      <c r="L47" s="22"/>
      <c r="M47" s="22"/>
      <c r="N47" s="22"/>
      <c r="O47" s="15"/>
    </row>
    <row r="48" spans="1:25" ht="27.75" customHeight="1" x14ac:dyDescent="0.25">
      <c r="B48" s="17">
        <f t="shared" si="3"/>
        <v>42</v>
      </c>
      <c r="C48" s="17">
        <v>88025</v>
      </c>
      <c r="D48" s="27" t="s">
        <v>94</v>
      </c>
      <c r="E48" s="19" t="s">
        <v>13</v>
      </c>
      <c r="F48" s="19" t="s">
        <v>14</v>
      </c>
      <c r="G48" s="19" t="s">
        <v>98</v>
      </c>
      <c r="H48" s="20">
        <v>42036</v>
      </c>
      <c r="I48" s="20">
        <v>43708</v>
      </c>
      <c r="J48" s="19" t="s">
        <v>96</v>
      </c>
      <c r="K48" s="28">
        <v>748296</v>
      </c>
      <c r="L48" s="22"/>
      <c r="M48" s="22"/>
      <c r="N48" s="22"/>
      <c r="O48" s="15"/>
    </row>
    <row r="49" spans="2:24" ht="30" customHeight="1" x14ac:dyDescent="0.25">
      <c r="B49" s="17">
        <f t="shared" si="3"/>
        <v>43</v>
      </c>
      <c r="C49" s="17">
        <v>88026</v>
      </c>
      <c r="D49" s="27" t="s">
        <v>94</v>
      </c>
      <c r="E49" s="19" t="s">
        <v>13</v>
      </c>
      <c r="F49" s="19" t="s">
        <v>14</v>
      </c>
      <c r="G49" s="19" t="s">
        <v>99</v>
      </c>
      <c r="H49" s="20">
        <v>42036</v>
      </c>
      <c r="I49" s="20">
        <v>43708</v>
      </c>
      <c r="J49" s="19" t="s">
        <v>96</v>
      </c>
      <c r="K49" s="28">
        <v>748296</v>
      </c>
      <c r="L49" s="22"/>
      <c r="M49" s="23"/>
      <c r="N49" s="62"/>
      <c r="O49" s="15"/>
      <c r="P49" s="16"/>
    </row>
    <row r="50" spans="2:24" ht="32.25" customHeight="1" x14ac:dyDescent="0.25">
      <c r="B50" s="17">
        <f t="shared" si="3"/>
        <v>44</v>
      </c>
      <c r="C50" s="17">
        <v>88027</v>
      </c>
      <c r="D50" s="27" t="s">
        <v>94</v>
      </c>
      <c r="E50" s="19" t="s">
        <v>13</v>
      </c>
      <c r="F50" s="19" t="s">
        <v>14</v>
      </c>
      <c r="G50" s="19" t="s">
        <v>100</v>
      </c>
      <c r="H50" s="20">
        <v>42036</v>
      </c>
      <c r="I50" s="20">
        <v>43708</v>
      </c>
      <c r="J50" s="20" t="s">
        <v>96</v>
      </c>
      <c r="K50" s="28">
        <v>748296</v>
      </c>
      <c r="L50" s="22"/>
      <c r="M50" s="23"/>
      <c r="N50" s="62"/>
      <c r="O50" s="15"/>
      <c r="P50" s="16"/>
    </row>
    <row r="51" spans="2:24" ht="32.25" customHeight="1" x14ac:dyDescent="0.25">
      <c r="B51" s="17">
        <f t="shared" si="3"/>
        <v>45</v>
      </c>
      <c r="C51" s="17">
        <v>88491</v>
      </c>
      <c r="D51" s="27" t="s">
        <v>94</v>
      </c>
      <c r="E51" s="19" t="s">
        <v>13</v>
      </c>
      <c r="F51" s="19" t="s">
        <v>14</v>
      </c>
      <c r="G51" s="19" t="s">
        <v>101</v>
      </c>
      <c r="H51" s="20">
        <v>42036</v>
      </c>
      <c r="I51" s="20">
        <v>43708</v>
      </c>
      <c r="J51" s="19" t="s">
        <v>96</v>
      </c>
      <c r="K51" s="28">
        <v>748296</v>
      </c>
      <c r="L51" s="22"/>
      <c r="M51" s="23"/>
      <c r="N51" s="62"/>
      <c r="O51" s="15"/>
      <c r="P51" s="15"/>
      <c r="S51" s="34"/>
      <c r="T51" s="34"/>
      <c r="U51" s="35"/>
      <c r="W51" s="36"/>
      <c r="X51" s="36"/>
    </row>
    <row r="52" spans="2:24" ht="30" customHeight="1" x14ac:dyDescent="0.25">
      <c r="B52" s="17">
        <f t="shared" si="3"/>
        <v>46</v>
      </c>
      <c r="C52" s="17">
        <v>129618</v>
      </c>
      <c r="D52" s="18" t="s">
        <v>102</v>
      </c>
      <c r="E52" s="17" t="s">
        <v>13</v>
      </c>
      <c r="F52" s="17" t="s">
        <v>14</v>
      </c>
      <c r="G52" s="19" t="s">
        <v>103</v>
      </c>
      <c r="H52" s="38">
        <v>42917</v>
      </c>
      <c r="I52" s="38">
        <v>43646</v>
      </c>
      <c r="J52" s="19" t="s">
        <v>24</v>
      </c>
      <c r="K52" s="39">
        <v>21000000</v>
      </c>
      <c r="L52" s="56"/>
      <c r="M52" s="56"/>
      <c r="N52" s="31"/>
      <c r="O52" s="15"/>
      <c r="P52" s="41"/>
      <c r="Q52" s="26"/>
      <c r="R52" s="26"/>
      <c r="S52" s="26"/>
      <c r="T52" s="26"/>
      <c r="U52" s="26"/>
    </row>
    <row r="53" spans="2:24" x14ac:dyDescent="0.25">
      <c r="B53" s="17">
        <f>+B52+1</f>
        <v>47</v>
      </c>
      <c r="C53" s="17"/>
      <c r="D53" s="18" t="s">
        <v>113</v>
      </c>
      <c r="E53" s="19" t="s">
        <v>13</v>
      </c>
      <c r="F53" s="19" t="s">
        <v>114</v>
      </c>
      <c r="G53" s="19" t="s">
        <v>14</v>
      </c>
      <c r="H53" s="20" t="s">
        <v>115</v>
      </c>
      <c r="I53" s="20" t="s">
        <v>116</v>
      </c>
      <c r="J53" s="19" t="s">
        <v>117</v>
      </c>
      <c r="K53" s="21">
        <v>205000</v>
      </c>
    </row>
    <row r="54" spans="2:24" ht="30" x14ac:dyDescent="0.25">
      <c r="B54" s="17">
        <f t="shared" si="3"/>
        <v>48</v>
      </c>
      <c r="C54" s="17"/>
      <c r="D54" s="27" t="s">
        <v>118</v>
      </c>
      <c r="E54" s="19" t="s">
        <v>13</v>
      </c>
      <c r="F54" s="19" t="s">
        <v>53</v>
      </c>
      <c r="G54" s="19" t="s">
        <v>14</v>
      </c>
      <c r="H54" s="20" t="s">
        <v>119</v>
      </c>
      <c r="I54" s="20" t="s">
        <v>120</v>
      </c>
      <c r="J54" s="19" t="s">
        <v>121</v>
      </c>
      <c r="K54" s="21">
        <v>500000</v>
      </c>
    </row>
    <row r="55" spans="2:24" ht="30" x14ac:dyDescent="0.25">
      <c r="B55" s="17">
        <f t="shared" si="3"/>
        <v>49</v>
      </c>
      <c r="C55" s="17"/>
      <c r="D55" s="27" t="s">
        <v>122</v>
      </c>
      <c r="E55" s="19" t="s">
        <v>13</v>
      </c>
      <c r="F55" s="19" t="s">
        <v>123</v>
      </c>
      <c r="G55" s="19" t="s">
        <v>14</v>
      </c>
      <c r="H55" s="20" t="s">
        <v>115</v>
      </c>
      <c r="I55" s="20" t="s">
        <v>116</v>
      </c>
      <c r="J55" s="19" t="s">
        <v>121</v>
      </c>
      <c r="K55" s="21">
        <v>2234000</v>
      </c>
    </row>
    <row r="56" spans="2:24" x14ac:dyDescent="0.25">
      <c r="B56" s="17">
        <f t="shared" si="3"/>
        <v>50</v>
      </c>
      <c r="C56" s="17"/>
      <c r="D56" s="27" t="s">
        <v>124</v>
      </c>
      <c r="E56" s="19" t="s">
        <v>13</v>
      </c>
      <c r="F56" s="19" t="s">
        <v>123</v>
      </c>
      <c r="G56" s="19" t="s">
        <v>14</v>
      </c>
      <c r="H56" s="20" t="s">
        <v>115</v>
      </c>
      <c r="I56" s="20" t="s">
        <v>116</v>
      </c>
      <c r="J56" s="19" t="s">
        <v>121</v>
      </c>
      <c r="K56" s="21">
        <v>3950000</v>
      </c>
    </row>
    <row r="57" spans="2:24" ht="30" x14ac:dyDescent="0.25">
      <c r="B57" s="17">
        <f t="shared" si="3"/>
        <v>51</v>
      </c>
      <c r="C57" s="17"/>
      <c r="D57" s="18" t="s">
        <v>125</v>
      </c>
      <c r="E57" s="19" t="s">
        <v>13</v>
      </c>
      <c r="F57" s="19" t="s">
        <v>53</v>
      </c>
      <c r="G57" s="19" t="s">
        <v>14</v>
      </c>
      <c r="H57" s="20" t="s">
        <v>115</v>
      </c>
      <c r="I57" s="20" t="s">
        <v>126</v>
      </c>
      <c r="J57" s="19" t="s">
        <v>127</v>
      </c>
      <c r="K57" s="21">
        <v>1524999</v>
      </c>
    </row>
    <row r="58" spans="2:24" ht="30" x14ac:dyDescent="0.25">
      <c r="B58" s="17">
        <f t="shared" si="3"/>
        <v>52</v>
      </c>
      <c r="C58" s="17"/>
      <c r="D58" s="18" t="s">
        <v>130</v>
      </c>
      <c r="E58" s="19" t="s">
        <v>13</v>
      </c>
      <c r="F58" s="19" t="s">
        <v>37</v>
      </c>
      <c r="G58" s="19" t="s">
        <v>14</v>
      </c>
      <c r="H58" s="20">
        <v>42552</v>
      </c>
      <c r="I58" s="20">
        <v>43281</v>
      </c>
      <c r="J58" s="19" t="s">
        <v>121</v>
      </c>
      <c r="K58" s="21">
        <v>250000</v>
      </c>
    </row>
    <row r="59" spans="2:24" ht="45" x14ac:dyDescent="0.25">
      <c r="B59" s="17">
        <f t="shared" si="3"/>
        <v>53</v>
      </c>
      <c r="C59" s="17"/>
      <c r="D59" s="27" t="s">
        <v>131</v>
      </c>
      <c r="E59" s="19" t="s">
        <v>13</v>
      </c>
      <c r="F59" s="19" t="s">
        <v>37</v>
      </c>
      <c r="G59" s="19" t="s">
        <v>14</v>
      </c>
      <c r="H59" s="20">
        <v>43040</v>
      </c>
      <c r="I59" s="20">
        <v>43646</v>
      </c>
      <c r="J59" s="19" t="s">
        <v>121</v>
      </c>
      <c r="K59" s="28">
        <v>1000000</v>
      </c>
    </row>
    <row r="60" spans="2:24" ht="30" x14ac:dyDescent="0.25">
      <c r="B60" s="17">
        <f t="shared" si="3"/>
        <v>54</v>
      </c>
      <c r="C60" s="17"/>
      <c r="D60" s="27" t="s">
        <v>132</v>
      </c>
      <c r="E60" s="19" t="s">
        <v>13</v>
      </c>
      <c r="F60" s="19" t="s">
        <v>49</v>
      </c>
      <c r="G60" s="19" t="s">
        <v>14</v>
      </c>
      <c r="H60" s="20">
        <v>42552</v>
      </c>
      <c r="I60" s="20">
        <v>43281</v>
      </c>
      <c r="J60" s="19" t="s">
        <v>121</v>
      </c>
      <c r="K60" s="28">
        <v>155000</v>
      </c>
    </row>
    <row r="61" spans="2:24" ht="45" x14ac:dyDescent="0.25">
      <c r="B61" s="17">
        <f t="shared" si="3"/>
        <v>55</v>
      </c>
      <c r="C61" s="17"/>
      <c r="D61" s="18" t="s">
        <v>133</v>
      </c>
      <c r="E61" s="19" t="s">
        <v>13</v>
      </c>
      <c r="F61" s="19" t="s">
        <v>128</v>
      </c>
      <c r="G61" s="19" t="s">
        <v>14</v>
      </c>
      <c r="H61" s="20">
        <v>42917</v>
      </c>
      <c r="I61" s="20">
        <v>43281</v>
      </c>
      <c r="J61" s="19" t="s">
        <v>121</v>
      </c>
      <c r="K61" s="28">
        <v>1705000</v>
      </c>
    </row>
    <row r="62" spans="2:24" ht="30" x14ac:dyDescent="0.25">
      <c r="B62" s="17">
        <f t="shared" si="3"/>
        <v>56</v>
      </c>
      <c r="C62" s="17"/>
      <c r="D62" s="18" t="s">
        <v>129</v>
      </c>
      <c r="E62" s="19" t="s">
        <v>13</v>
      </c>
      <c r="F62" s="19" t="s">
        <v>128</v>
      </c>
      <c r="G62" s="19" t="s">
        <v>14</v>
      </c>
      <c r="H62" s="20">
        <v>42917</v>
      </c>
      <c r="I62" s="20">
        <v>43281</v>
      </c>
      <c r="J62" s="19" t="s">
        <v>121</v>
      </c>
      <c r="K62" s="28">
        <v>300000</v>
      </c>
    </row>
    <row r="63" spans="2:24" x14ac:dyDescent="0.25">
      <c r="K63" s="77"/>
    </row>
  </sheetData>
  <mergeCells count="4">
    <mergeCell ref="B2:N2"/>
    <mergeCell ref="B3:K3"/>
    <mergeCell ref="B4:K4"/>
    <mergeCell ref="C5:N5"/>
  </mergeCells>
  <hyperlinks>
    <hyperlink ref="C8" r:id="rId1" display="Existing Contracts\BCA\59940 BCA OIG Investigations.pdf"/>
    <hyperlink ref="C14" r:id="rId2" display="Existing Contracts\Corrections\108999 DOC Moose Lake Water.pdf"/>
  </hyperlinks>
  <printOptions horizontalCentered="1"/>
  <pageMargins left="0.25" right="0.25" top="0.25" bottom="0.5" header="0.3" footer="0.3"/>
  <pageSetup scale="91" fitToHeight="0" orientation="landscape" r:id="rId3"/>
  <headerFooter>
    <oddFooter>&amp;LPrepared by DHS Budget Analysis Division &amp;R&amp;D</oddFooter>
  </headerFooter>
  <rowBreaks count="1" manualBreakCount="1">
    <brk id="25" min="1" max="13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16cb6ef-e2f8-4a1c-8905-a24d53d53d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3AFA630625143A7D0F4C2194A468C" ma:contentTypeVersion="1" ma:contentTypeDescription="Create a new document." ma:contentTypeScope="" ma:versionID="54cd951cb4ed65f8b722baf5c6a3d3f7">
  <xsd:schema xmlns:xsd="http://www.w3.org/2001/XMLSchema" xmlns:xs="http://www.w3.org/2001/XMLSchema" xmlns:p="http://schemas.microsoft.com/office/2006/metadata/properties" xmlns:ns2="316cb6ef-e2f8-4a1c-8905-a24d53d53d73" targetNamespace="http://schemas.microsoft.com/office/2006/metadata/properties" ma:root="true" ma:fieldsID="fb7f5e0ae5104337edba0da90e5e1cfe" ns2:_="">
    <xsd:import namespace="316cb6ef-e2f8-4a1c-8905-a24d53d53d73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cb6ef-e2f8-4a1c-8905-a24d53d53d73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Budget Data and Char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40BF0-7C54-4E80-91E4-8AF3A179AAB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16cb6ef-e2f8-4a1c-8905-a24d53d53d7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41CE83-8DCC-416D-9C79-577184D78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cb6ef-e2f8-4a1c-8905-a24d53d53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9500B-E392-4120-9700-E119B48B2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FY18 Q1</vt:lpstr>
      <vt:lpstr>'FY18 Q1'!Print_Area</vt:lpstr>
      <vt:lpstr>'FY18 Q1'!Print_Titles</vt:lpstr>
    </vt:vector>
  </TitlesOfParts>
  <Company>MN Dept of Human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Melissa R</dc:creator>
  <cp:lastModifiedBy>GOPGuest</cp:lastModifiedBy>
  <cp:lastPrinted>2018-03-02T18:35:41Z</cp:lastPrinted>
  <dcterms:created xsi:type="dcterms:W3CDTF">2017-12-06T22:17:53Z</dcterms:created>
  <dcterms:modified xsi:type="dcterms:W3CDTF">2018-03-05T20:59:57Z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0x010100E8F3AFA630625143A7D0F4C2194A468C</vt:lpwstr>
  </property>
</Properties>
</file>