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Higher Ed CA 2025\Spreadsheet\"/>
    </mc:Choice>
  </mc:AlternateContent>
  <xr:revisionPtr revIDLastSave="0" documentId="8_{39396E55-271A-4928-B9E3-D42F1CBA4939}" xr6:coauthVersionLast="47" xr6:coauthVersionMax="47" xr10:uidLastSave="{00000000-0000-0000-0000-000000000000}"/>
  <bookViews>
    <workbookView xWindow="-25320" yWindow="315" windowWidth="25440" windowHeight="15270" xr2:uid="{D1C34763-2BE6-47EF-B07E-7B65FA726F4B}"/>
  </bookViews>
  <sheets>
    <sheet name="Total" sheetId="1" r:id="rId1"/>
    <sheet name="Deta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8" i="2"/>
  <c r="B10" i="2"/>
  <c r="B9" i="2"/>
  <c r="B6" i="2"/>
  <c r="B7" i="2"/>
  <c r="B5" i="2"/>
  <c r="B4" i="2"/>
  <c r="B3" i="2"/>
  <c r="B22" i="1" l="1"/>
  <c r="B24" i="1" s="1"/>
</calcChain>
</file>

<file path=xl/sharedStrings.xml><?xml version="1.0" encoding="utf-8"?>
<sst xmlns="http://schemas.openxmlformats.org/spreadsheetml/2006/main" count="30" uniqueCount="30">
  <si>
    <t>Salaries and Benefits</t>
  </si>
  <si>
    <t>New positions for student retention</t>
  </si>
  <si>
    <t>January gross payroll</t>
  </si>
  <si>
    <t>January fringe benefits</t>
  </si>
  <si>
    <t>1/2 Maria Hvezda</t>
  </si>
  <si>
    <t>1/2 Jean Ostrom-Blonigen</t>
  </si>
  <si>
    <t>1/2 Adrian Olson</t>
  </si>
  <si>
    <t>Counselor/Wellness Director</t>
  </si>
  <si>
    <t>Operating/Supplies/Equipment</t>
  </si>
  <si>
    <t>Total</t>
  </si>
  <si>
    <t>Operations Manager</t>
  </si>
  <si>
    <t>Ojibwe Instructor</t>
  </si>
  <si>
    <t>Adjunct Art Instructor</t>
  </si>
  <si>
    <t>New positions for business continuity</t>
  </si>
  <si>
    <t>-Facilities Director</t>
  </si>
  <si>
    <t>-Building Maintenance</t>
  </si>
  <si>
    <t>-3 Custodians</t>
  </si>
  <si>
    <t>-Institutional Effectiveness Director</t>
  </si>
  <si>
    <t>-IT Help Desk</t>
  </si>
  <si>
    <t>-2 Student Success &amp; In-class Support Coaches</t>
  </si>
  <si>
    <t>-Ojibwe Instructor</t>
  </si>
  <si>
    <t>-Counselor and Wellness Center Director</t>
  </si>
  <si>
    <t>-Adjunct Art Instructor</t>
  </si>
  <si>
    <t>-Finance Advisor</t>
  </si>
  <si>
    <t>-HR Specialist</t>
  </si>
  <si>
    <t>-Accounts Payable Clerk</t>
  </si>
  <si>
    <t>-Operations Manager</t>
  </si>
  <si>
    <t>July 1, 2025 - June 30, 2027</t>
  </si>
  <si>
    <t>Tribal and Community College Supplemental Funding</t>
  </si>
  <si>
    <t>Move portions off federal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</si>
</sst>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43" fontId="0" fillId="0" borderId="1" xfId="1" applyFont="1" applyBorder="1"/>
    <xf numFmtId="44" fontId="2" fillId="0" borderId="0" xfId="0" applyNumberFormat="1" applyFont="1"/>
    <xf numFmtId="44" fontId="2" fillId="0" borderId="0" xfId="2" applyFont="1"/>
    <xf numFmtId="0" fontId="0" fillId="0" borderId="0" xfId="0" quotePrefix="1"/>
    <xf numFmtId="0" fontId="3" fillId="2" borderId="0" xfId="0" applyFont="1" applyFill="1"/>
    <xf numFmtId="0" fontId="3" fillId="3" borderId="0" xfId="0" applyFont="1" applyFill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BD29-D307-4F4F-93D6-AB24054618F1}">
  <dimension ref="A1:B24"/>
  <sheetViews>
    <sheetView tabSelected="1" topLeftCell="A7" zoomScale="210" zoomScaleNormal="210" workbookViewId="0">
      <selection activeCell="B20" sqref="B20"/>
    </sheetView>
  </sheetViews>
  <sheetFormatPr defaultRowHeight="15" x14ac:dyDescent="0.25"/>
  <cols>
    <col min="1" max="1" width="39.28515625" customWidth="1"/>
    <col min="2" max="2" width="20" customWidth="1"/>
  </cols>
  <sheetData>
    <row r="1" spans="1:2" x14ac:dyDescent="0.25">
      <c r="A1" s="10" t="s">
        <v>28</v>
      </c>
      <c r="B1" s="10"/>
    </row>
    <row r="2" spans="1:2" x14ac:dyDescent="0.25">
      <c r="A2" s="10" t="s">
        <v>27</v>
      </c>
      <c r="B2" s="10"/>
    </row>
    <row r="4" spans="1:2" x14ac:dyDescent="0.25">
      <c r="A4" s="1" t="s">
        <v>0</v>
      </c>
      <c r="B4" s="6">
        <f>(Detail!B10*24)+84000</f>
        <v>1820946.0799999998</v>
      </c>
    </row>
    <row r="5" spans="1:2" x14ac:dyDescent="0.25">
      <c r="A5" s="2" t="s">
        <v>29</v>
      </c>
    </row>
    <row r="6" spans="1:2" x14ac:dyDescent="0.25">
      <c r="A6" s="7" t="s">
        <v>14</v>
      </c>
    </row>
    <row r="7" spans="1:2" x14ac:dyDescent="0.25">
      <c r="A7" s="7" t="s">
        <v>15</v>
      </c>
    </row>
    <row r="8" spans="1:2" x14ac:dyDescent="0.25">
      <c r="A8" s="7" t="s">
        <v>16</v>
      </c>
    </row>
    <row r="9" spans="1:2" x14ac:dyDescent="0.25">
      <c r="A9" s="8" t="s">
        <v>1</v>
      </c>
    </row>
    <row r="10" spans="1:2" x14ac:dyDescent="0.25">
      <c r="A10" s="7" t="s">
        <v>17</v>
      </c>
    </row>
    <row r="11" spans="1:2" x14ac:dyDescent="0.25">
      <c r="A11" s="7" t="s">
        <v>18</v>
      </c>
    </row>
    <row r="12" spans="1:2" x14ac:dyDescent="0.25">
      <c r="A12" s="7" t="s">
        <v>19</v>
      </c>
    </row>
    <row r="13" spans="1:2" x14ac:dyDescent="0.25">
      <c r="A13" s="7" t="s">
        <v>21</v>
      </c>
    </row>
    <row r="14" spans="1:2" x14ac:dyDescent="0.25">
      <c r="A14" s="7" t="s">
        <v>20</v>
      </c>
    </row>
    <row r="15" spans="1:2" x14ac:dyDescent="0.25">
      <c r="A15" s="7" t="s">
        <v>22</v>
      </c>
    </row>
    <row r="16" spans="1:2" x14ac:dyDescent="0.25">
      <c r="A16" s="9" t="s">
        <v>13</v>
      </c>
    </row>
    <row r="17" spans="1:2" x14ac:dyDescent="0.25">
      <c r="A17" s="7" t="s">
        <v>23</v>
      </c>
    </row>
    <row r="18" spans="1:2" x14ac:dyDescent="0.25">
      <c r="A18" s="7" t="s">
        <v>24</v>
      </c>
    </row>
    <row r="19" spans="1:2" x14ac:dyDescent="0.25">
      <c r="A19" s="7" t="s">
        <v>25</v>
      </c>
    </row>
    <row r="20" spans="1:2" x14ac:dyDescent="0.25">
      <c r="A20" s="7" t="s">
        <v>26</v>
      </c>
    </row>
    <row r="22" spans="1:2" x14ac:dyDescent="0.25">
      <c r="A22" s="1" t="s">
        <v>8</v>
      </c>
      <c r="B22" s="5">
        <f>2000000-B4</f>
        <v>179053.92000000016</v>
      </c>
    </row>
    <row r="23" spans="1:2" x14ac:dyDescent="0.25">
      <c r="A23" s="1"/>
      <c r="B23" s="5"/>
    </row>
    <row r="24" spans="1:2" x14ac:dyDescent="0.25">
      <c r="A24" s="1" t="s">
        <v>9</v>
      </c>
      <c r="B24" s="5">
        <f>B4+B22</f>
        <v>2000000</v>
      </c>
    </row>
  </sheetData>
  <mergeCells count="2">
    <mergeCell ref="A2:B2"/>
    <mergeCell ref="A1:B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E73C-2C45-4DF7-8BA0-2035AA4A3B57}">
  <dimension ref="A1:B10"/>
  <sheetViews>
    <sheetView workbookViewId="0">
      <selection activeCell="O9" sqref="O9"/>
    </sheetView>
  </sheetViews>
  <sheetFormatPr defaultRowHeight="15" x14ac:dyDescent="0.25"/>
  <cols>
    <col min="1" max="1" width="25.7109375" customWidth="1"/>
    <col min="2" max="2" width="10.28515625" style="3" bestFit="1" customWidth="1"/>
  </cols>
  <sheetData>
    <row r="1" spans="1:2" x14ac:dyDescent="0.25">
      <c r="A1" t="s">
        <v>2</v>
      </c>
      <c r="B1" s="3">
        <v>46391.63</v>
      </c>
    </row>
    <row r="2" spans="1:2" x14ac:dyDescent="0.25">
      <c r="A2" t="s">
        <v>3</v>
      </c>
      <c r="B2" s="3">
        <v>10850.14</v>
      </c>
    </row>
    <row r="3" spans="1:2" x14ac:dyDescent="0.25">
      <c r="A3" t="s">
        <v>4</v>
      </c>
      <c r="B3" s="3">
        <f>18.5*2080/26+20.66+88.32+12.02</f>
        <v>1601</v>
      </c>
    </row>
    <row r="4" spans="1:2" x14ac:dyDescent="0.25">
      <c r="A4" t="s">
        <v>5</v>
      </c>
      <c r="B4" s="3">
        <f>4080+57.17+244.24+602.65</f>
        <v>4984.0599999999995</v>
      </c>
    </row>
    <row r="5" spans="1:2" x14ac:dyDescent="0.25">
      <c r="A5" t="s">
        <v>6</v>
      </c>
      <c r="B5" s="3">
        <f>1222.75+17.73+75.81</f>
        <v>1316.29</v>
      </c>
    </row>
    <row r="6" spans="1:2" x14ac:dyDescent="0.25">
      <c r="A6" t="s">
        <v>7</v>
      </c>
      <c r="B6" s="3">
        <f>33.4*2080/12+(40.45+172.98+506.72)*2</f>
        <v>7229.6333333333332</v>
      </c>
    </row>
    <row r="7" spans="1:2" x14ac:dyDescent="0.25">
      <c r="A7" t="s">
        <v>10</v>
      </c>
      <c r="B7" s="3">
        <f>55120/12+(40.45+172.98+506.72)*2</f>
        <v>6033.6333333333332</v>
      </c>
    </row>
    <row r="8" spans="1:2" x14ac:dyDescent="0.25">
      <c r="A8" t="s">
        <v>11</v>
      </c>
      <c r="B8" s="3">
        <f>57000/12+(40.45+172.98+506.72)*2</f>
        <v>6190.3</v>
      </c>
    </row>
    <row r="9" spans="1:2" x14ac:dyDescent="0.25">
      <c r="A9" t="s">
        <v>12</v>
      </c>
      <c r="B9" s="3">
        <f>15000*1.075/12</f>
        <v>1343.75</v>
      </c>
    </row>
    <row r="10" spans="1:2" x14ac:dyDescent="0.25">
      <c r="B10" s="4">
        <f>SUM(B1:B6)</f>
        <v>72372.753333333327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Ostrom</dc:creator>
  <cp:lastModifiedBy>Lorie Cousineau</cp:lastModifiedBy>
  <cp:lastPrinted>2025-02-11T21:38:03Z</cp:lastPrinted>
  <dcterms:created xsi:type="dcterms:W3CDTF">2025-02-11T19:17:59Z</dcterms:created>
  <dcterms:modified xsi:type="dcterms:W3CDTF">2025-02-12T22:28:49Z</dcterms:modified>
</cp:coreProperties>
</file>